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oles" sheetId="2" state="visible" r:id="rId2"/>
    <sheet xmlns:r="http://schemas.openxmlformats.org/officeDocument/2006/relationships" name="Matrix" sheetId="3" state="visible" r:id="rId3"/>
    <sheet xmlns:r="http://schemas.openxmlformats.org/officeDocument/2006/relationships" name="Dashboard" sheetId="4" state="visible" r:id="rId4"/>
  </sheets>
  <definedNames>
    <definedName name="_xlnm._FilterDatabase" localSheetId="2" hidden="1">'Matrix'!$A$3:$T$64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</font>
    <font>
      <b val="1"/>
      <color rgb="00B00020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  <xf numFmtId="9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bgColor rgb="00F8C8C8"/>
        </patternFill>
      </fill>
    </dxf>
    <dxf>
      <fill>
        <patternFill patternType="solid">
          <bgColor rgb="00FFE3A3"/>
        </patternFill>
      </fill>
    </dxf>
    <dxf>
      <fill>
        <patternFill patternType="solid">
          <bgColor rgb="00CFE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The Event Ownership Matrix</t>
        </is>
      </c>
    </row>
    <row r="2">
      <c r="A2" t="inlineStr">
        <is>
          <t>EventsAuthority.com  |  SAMPLE DATA: every task, date and role assignment in this file is a sample. Replace it with yours.</t>
        </is>
      </c>
    </row>
    <row r="3"/>
    <row r="4">
      <c r="A4" s="2" t="inlineStr">
        <is>
          <t>How to use it</t>
        </is>
      </c>
    </row>
    <row r="5">
      <c r="A5" t="inlineStr">
        <is>
          <t>1. On the Roles sheet, put a real name next to each role. The matrix uses roles, so it survives a change of people.</t>
        </is>
      </c>
    </row>
    <row r="6">
      <c r="A6" t="inlineStr">
        <is>
          <t>2. On the Matrix sheet, type your event date in cell C1. Every due date moves with it.</t>
        </is>
      </c>
    </row>
    <row r="7">
      <c r="A7" t="inlineStr">
        <is>
          <t>3. Filter the Preset column: Hosted, Trade show, or Both. Delete the rows you do not need. Add your own.</t>
        </is>
      </c>
    </row>
    <row r="8">
      <c r="A8" t="inlineStr">
        <is>
          <t>4. Give every row letters. R = does the work. A = owns the outcome. C = asked before. I = told after. R/A = both.</t>
        </is>
      </c>
    </row>
    <row r="9">
      <c r="A9" t="inlineStr">
        <is>
          <t>5. Read the Check column. Fix anything that is not OK.</t>
        </is>
      </c>
    </row>
    <row r="10"/>
    <row r="11">
      <c r="A11" s="2" t="inlineStr">
        <is>
          <t>The rules</t>
        </is>
      </c>
    </row>
    <row r="12">
      <c r="A12" t="inlineStr">
        <is>
          <t>One Accountable per row. Exactly one.</t>
        </is>
      </c>
    </row>
    <row r="13">
      <c r="A13" t="inlineStr">
        <is>
          <t>Every row has a doer: at least one R.</t>
        </is>
      </c>
    </row>
    <row r="14">
      <c r="A14" t="inlineStr">
        <is>
          <t>Blank is good. Keep C and I to the few people who truly need them.</t>
        </is>
      </c>
    </row>
    <row r="15">
      <c r="A15" t="inlineStr">
        <is>
          <t>Five statuses: Not Started, In Progress, Blocked, Ready for Review, Complete. Ready for Review means the doer is done and the Accountable has not signed yet.</t>
        </is>
      </c>
    </row>
    <row r="16">
      <c r="A16" t="inlineStr">
        <is>
          <t>Plan backward from event day. Every row has a due date. Link what depends on what.</t>
        </is>
      </c>
    </row>
    <row r="17">
      <c r="A17" t="inlineStr">
        <is>
          <t>Meet weekly for 15 minutes off the status board. In the last two weeks, check in daily in writing on anything Blocked or In Progress.</t>
        </is>
      </c>
    </row>
    <row r="18">
      <c r="A18" t="inlineStr">
        <is>
          <t>Freeze two days out: every row Ready for Review or Complete. Rehearsal day is for running it, not planning it.</t>
        </is>
      </c>
    </row>
    <row r="19"/>
    <row r="20">
      <c r="A20" t="inlineStr">
        <is>
          <t>RACI itself is a standard, public tool. What this file adds is the event layer: the phases, workstreams, gates and checks.</t>
        </is>
      </c>
    </row>
    <row r="21">
      <c r="A21" t="inlineStr">
        <is>
          <t>Built as a spreadsheet so it works anywhere. Read IMPORT-TEST.md before importing the CSV into a project tool.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24" customWidth="1" min="3" max="3"/>
    <col width="30" customWidth="1" min="4" max="4"/>
    <col width="60" customWidth="1" min="5" max="5"/>
  </cols>
  <sheetData>
    <row r="1">
      <c r="A1" s="3" t="inlineStr">
        <is>
          <t>Code</t>
        </is>
      </c>
      <c r="B1" s="3" t="inlineStr">
        <is>
          <t>Role</t>
        </is>
      </c>
      <c r="C1" s="3" t="inlineStr">
        <is>
          <t>Name (yours)</t>
        </is>
      </c>
      <c r="D1" s="3" t="inlineStr">
        <is>
          <t>Email (for import)</t>
        </is>
      </c>
      <c r="E1" s="3" t="inlineStr">
        <is>
          <t>Owns</t>
        </is>
      </c>
    </row>
    <row r="2">
      <c r="A2" t="inlineStr">
        <is>
          <t>ES</t>
        </is>
      </c>
      <c r="B2" t="inlineStr">
        <is>
          <t>Executive sponsor</t>
        </is>
      </c>
      <c r="C2" t="inlineStr">
        <is>
          <t>Sample name</t>
        </is>
      </c>
      <c r="E2" t="inlineStr">
        <is>
          <t>The story, the agenda call, who hosts, contingency calls</t>
        </is>
      </c>
    </row>
    <row r="3">
      <c r="A3" t="inlineStr">
        <is>
          <t>PL</t>
        </is>
      </c>
      <c r="B3" t="inlineStr">
        <is>
          <t>Program lead</t>
        </is>
      </c>
      <c r="C3" t="inlineStr">
        <is>
          <t>Sample name</t>
        </is>
      </c>
      <c r="E3" t="inlineStr">
        <is>
          <t>Hands-on content, product go or no-go, feedback</t>
        </is>
      </c>
    </row>
    <row r="4">
      <c r="A4" t="inlineStr">
        <is>
          <t>EL</t>
        </is>
      </c>
      <c r="B4" t="inlineStr">
        <is>
          <t>Event lead</t>
        </is>
      </c>
      <c r="C4" t="inlineStr">
        <is>
          <t>Sample name</t>
        </is>
      </c>
      <c r="E4" t="inlineStr">
        <is>
          <t>Venue, logistics, theme, swag, comms, check-in</t>
        </is>
      </c>
    </row>
    <row r="5">
      <c r="A5" t="inlineStr">
        <is>
          <t>PR</t>
        </is>
      </c>
      <c r="B5" t="inlineStr">
        <is>
          <t>Product or technical lead</t>
        </is>
      </c>
      <c r="C5" t="inlineStr">
        <is>
          <t>Sample name</t>
        </is>
      </c>
      <c r="E5" t="inlineStr">
        <is>
          <t>Demo environment, accounts, live tech support</t>
        </is>
      </c>
    </row>
    <row r="6">
      <c r="A6" t="inlineStr">
        <is>
          <t>RL</t>
        </is>
      </c>
      <c r="B6" t="inlineStr">
        <is>
          <t>Relationship lead</t>
        </is>
      </c>
      <c r="C6" t="inlineStr">
        <is>
          <t>Sample name</t>
        </is>
      </c>
      <c r="E6" t="inlineStr">
        <is>
          <t>Thank-you and follow-up with guests</t>
        </is>
      </c>
    </row>
    <row r="7">
      <c r="A7" t="inlineStr">
        <is>
          <t>BC</t>
        </is>
      </c>
      <c r="B7" t="inlineStr">
        <is>
          <t>Booth captain</t>
        </is>
      </c>
      <c r="C7" t="inlineStr">
        <is>
          <t>Sample name</t>
        </is>
      </c>
      <c r="E7" t="inlineStr">
        <is>
          <t>The booth on the day and the team in it</t>
        </is>
      </c>
    </row>
    <row r="8">
      <c r="A8" t="inlineStr">
        <is>
          <t>SL</t>
        </is>
      </c>
      <c r="B8" t="inlineStr">
        <is>
          <t>Sales lead</t>
        </is>
      </c>
      <c r="C8" t="inlineStr">
        <is>
          <t>Sample name</t>
        </is>
      </c>
      <c r="E8" t="inlineStr">
        <is>
          <t>Lead capture rules and follow-up ownership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64"/>
  <sheetViews>
    <sheetView workbookViewId="0">
      <pane xSplit="4" ySplit="3" topLeftCell="E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2" customWidth="1" min="2" max="2"/>
    <col width="26" customWidth="1" min="3" max="3"/>
    <col width="58" customWidth="1" min="4" max="4"/>
    <col width="11" customWidth="1" min="5" max="5"/>
    <col width="17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2" customWidth="1" min="15" max="15"/>
    <col width="11" customWidth="1" min="16" max="16"/>
    <col width="8" customWidth="1" min="17" max="17"/>
    <col width="8" customWidth="1" min="18" max="18"/>
    <col width="8" customWidth="1" min="19" max="19"/>
    <col width="34" customWidth="1" min="20" max="20"/>
  </cols>
  <sheetData>
    <row r="1">
      <c r="A1" s="4" t="inlineStr">
        <is>
          <t>SAMPLE</t>
        </is>
      </c>
      <c r="B1" s="5" t="inlineStr">
        <is>
          <t>Event date:</t>
        </is>
      </c>
      <c r="C1" s="6" t="n">
        <v>46553</v>
      </c>
      <c r="D1" t="inlineStr">
        <is>
          <t>Change C1. All due dates follow.</t>
        </is>
      </c>
    </row>
    <row r="3" ht="45" customHeight="1">
      <c r="A3" s="3" t="inlineStr">
        <is>
          <t>ID</t>
        </is>
      </c>
      <c r="B3" s="3" t="inlineStr">
        <is>
          <t>Phase</t>
        </is>
      </c>
      <c r="C3" s="3" t="inlineStr">
        <is>
          <t>Workstream</t>
        </is>
      </c>
      <c r="D3" s="3" t="inlineStr">
        <is>
          <t>Task</t>
        </is>
      </c>
      <c r="E3" s="3" t="inlineStr">
        <is>
          <t>Preset</t>
        </is>
      </c>
      <c r="F3" s="3" t="inlineStr">
        <is>
          <t>Status</t>
        </is>
      </c>
      <c r="G3" s="3" t="inlineStr">
        <is>
          <t>Executive sponsor</t>
        </is>
      </c>
      <c r="H3" s="3" t="inlineStr">
        <is>
          <t>Program lead</t>
        </is>
      </c>
      <c r="I3" s="3" t="inlineStr">
        <is>
          <t>Event lead</t>
        </is>
      </c>
      <c r="J3" s="3" t="inlineStr">
        <is>
          <t>Product or technical lead</t>
        </is>
      </c>
      <c r="K3" s="3" t="inlineStr">
        <is>
          <t>Relationship lead</t>
        </is>
      </c>
      <c r="L3" s="3" t="inlineStr">
        <is>
          <t>Booth captain</t>
        </is>
      </c>
      <c r="M3" s="3" t="inlineStr">
        <is>
          <t>Sales lead</t>
        </is>
      </c>
      <c r="N3" s="3" t="inlineStr">
        <is>
          <t>Due (days from event)</t>
        </is>
      </c>
      <c r="O3" s="3" t="inlineStr">
        <is>
          <t>Due date</t>
        </is>
      </c>
      <c r="P3" s="3" t="inlineStr">
        <is>
          <t>Depends on (ID)</t>
        </is>
      </c>
      <c r="Q3" s="3" t="inlineStr">
        <is>
          <t>A count</t>
        </is>
      </c>
      <c r="R3" s="3" t="inlineStr">
        <is>
          <t>R count</t>
        </is>
      </c>
      <c r="S3" s="3" t="inlineStr">
        <is>
          <t>C+I count</t>
        </is>
      </c>
      <c r="T3" s="3" t="inlineStr">
        <is>
          <t>Check</t>
        </is>
      </c>
    </row>
    <row r="4">
      <c r="A4" t="inlineStr">
        <is>
          <t>S1</t>
        </is>
      </c>
      <c r="B4" t="inlineStr">
        <is>
          <t>1 Before events season</t>
        </is>
      </c>
      <c r="C4" t="inlineStr">
        <is>
          <t>Strategy and outcomes</t>
        </is>
      </c>
      <c r="D4" s="7" t="inlineStr">
        <is>
          <t>Write what should be true 30 days after the event</t>
        </is>
      </c>
      <c r="E4" t="inlineStr">
        <is>
          <t>Both</t>
        </is>
      </c>
      <c r="F4" t="inlineStr">
        <is>
          <t>Not Started</t>
        </is>
      </c>
      <c r="G4" t="inlineStr">
        <is>
          <t>A</t>
        </is>
      </c>
      <c r="H4" t="inlineStr">
        <is>
          <t>C</t>
        </is>
      </c>
      <c r="I4" t="inlineStr">
        <is>
          <t>R</t>
        </is>
      </c>
      <c r="N4" t="n">
        <v>-84</v>
      </c>
      <c r="O4" s="6">
        <f>$C$1+N4</f>
        <v/>
      </c>
      <c r="Q4">
        <f>COUNTIF(G4:M4,"A")+COUNTIF(G4:M4,"R/A")</f>
        <v/>
      </c>
      <c r="R4">
        <f>COUNTIF(G4:M4,"R")+COUNTIF(G4:M4,"R/A")</f>
        <v/>
      </c>
      <c r="S4">
        <f>COUNTIF(G4:M4,"C")+COUNTIF(G4:M4,"I")</f>
        <v/>
      </c>
      <c r="T4">
        <f>IF(Q4&lt;&gt;1,"Fix: exactly one A",IF(R4&lt;1,"Fix: needs an R",IF(AND(P4&lt;&gt;"",IFERROR(VLOOKUP(P4,$A$4:$N$264,14,FALSE),N4)&gt;N4),"Fix: depends on a later task",IF(AND(O4-TODAY()&lt;=2,OR(F4="Not Started",F4="In Progress",F4="Blocked")),"Freeze: should be Ready for Review",IF(S4&gt;3,"Trim C and I","OK")))))</f>
        <v/>
      </c>
    </row>
    <row r="5">
      <c r="A5" t="inlineStr">
        <is>
          <t>S2</t>
        </is>
      </c>
      <c r="B5" t="inlineStr">
        <is>
          <t>1 Before events season</t>
        </is>
      </c>
      <c r="C5" t="inlineStr">
        <is>
          <t>Strategy and outcomes</t>
        </is>
      </c>
      <c r="D5" s="7" t="inlineStr">
        <is>
          <t>Agree success criteria (3 to 5, each one checkable)</t>
        </is>
      </c>
      <c r="E5" t="inlineStr">
        <is>
          <t>Both</t>
        </is>
      </c>
      <c r="F5" t="inlineStr">
        <is>
          <t>Not Started</t>
        </is>
      </c>
      <c r="G5" t="inlineStr">
        <is>
          <t>A</t>
        </is>
      </c>
      <c r="H5" t="inlineStr">
        <is>
          <t>C</t>
        </is>
      </c>
      <c r="I5" t="inlineStr">
        <is>
          <t>R</t>
        </is>
      </c>
      <c r="K5" t="inlineStr">
        <is>
          <t>C</t>
        </is>
      </c>
      <c r="N5" t="n">
        <v>-80</v>
      </c>
      <c r="O5" s="6">
        <f>$C$1+N5</f>
        <v/>
      </c>
      <c r="P5" t="inlineStr">
        <is>
          <t>S1</t>
        </is>
      </c>
      <c r="Q5">
        <f>COUNTIF(G5:M5,"A")+COUNTIF(G5:M5,"R/A")</f>
        <v/>
      </c>
      <c r="R5">
        <f>COUNTIF(G5:M5,"R")+COUNTIF(G5:M5,"R/A")</f>
        <v/>
      </c>
      <c r="S5">
        <f>COUNTIF(G5:M5,"C")+COUNTIF(G5:M5,"I")</f>
        <v/>
      </c>
      <c r="T5">
        <f>IF(Q5&lt;&gt;1,"Fix: exactly one A",IF(R5&lt;1,"Fix: needs an R",IF(AND(P5&lt;&gt;"",IFERROR(VLOOKUP(P5,$A$4:$N$264,14,FALSE),N5)&gt;N5),"Fix: depends on a later task",IF(AND(O5-TODAY()&lt;=2,OR(F5="Not Started",F5="In Progress",F5="Blocked")),"Freeze: should be Ready for Review",IF(S5&gt;3,"Trim C and I","OK")))))</f>
        <v/>
      </c>
    </row>
    <row r="6">
      <c r="A6" t="inlineStr">
        <is>
          <t>S3</t>
        </is>
      </c>
      <c r="B6" t="inlineStr">
        <is>
          <t>1 Before events season</t>
        </is>
      </c>
      <c r="C6" t="inlineStr">
        <is>
          <t>Strategy and outcomes</t>
        </is>
      </c>
      <c r="D6" s="7" t="inlineStr">
        <is>
          <t>Name one Accountable owner per workstream</t>
        </is>
      </c>
      <c r="E6" t="inlineStr">
        <is>
          <t>Both</t>
        </is>
      </c>
      <c r="F6" t="inlineStr">
        <is>
          <t>Not Started</t>
        </is>
      </c>
      <c r="G6" t="inlineStr">
        <is>
          <t>R/A</t>
        </is>
      </c>
      <c r="I6" t="inlineStr">
        <is>
          <t>C</t>
        </is>
      </c>
      <c r="N6" t="n">
        <v>-77</v>
      </c>
      <c r="O6" s="6">
        <f>$C$1+N6</f>
        <v/>
      </c>
      <c r="P6" t="inlineStr">
        <is>
          <t>S2</t>
        </is>
      </c>
      <c r="Q6">
        <f>COUNTIF(G6:M6,"A")+COUNTIF(G6:M6,"R/A")</f>
        <v/>
      </c>
      <c r="R6">
        <f>COUNTIF(G6:M6,"R")+COUNTIF(G6:M6,"R/A")</f>
        <v/>
      </c>
      <c r="S6">
        <f>COUNTIF(G6:M6,"C")+COUNTIF(G6:M6,"I")</f>
        <v/>
      </c>
      <c r="T6">
        <f>IF(Q6&lt;&gt;1,"Fix: exactly one A",IF(R6&lt;1,"Fix: needs an R",IF(AND(P6&lt;&gt;"",IFERROR(VLOOKUP(P6,$A$4:$N$264,14,FALSE),N6)&gt;N6),"Fix: depends on a later task",IF(AND(O6-TODAY()&lt;=2,OR(F6="Not Started",F6="In Progress",F6="Blocked")),"Freeze: should be Ready for Review",IF(S6&gt;3,"Trim C and I","OK")))))</f>
        <v/>
      </c>
    </row>
    <row r="7">
      <c r="A7" t="inlineStr">
        <is>
          <t>S4</t>
        </is>
      </c>
      <c r="B7" t="inlineStr">
        <is>
          <t>1 Before events season</t>
        </is>
      </c>
      <c r="C7" t="inlineStr">
        <is>
          <t>Strategy and outcomes</t>
        </is>
      </c>
      <c r="D7" s="7" t="inlineStr">
        <is>
          <t>Set the budget and who approves spend</t>
        </is>
      </c>
      <c r="E7" t="inlineStr">
        <is>
          <t>Both</t>
        </is>
      </c>
      <c r="F7" t="inlineStr">
        <is>
          <t>Not Started</t>
        </is>
      </c>
      <c r="G7" t="inlineStr">
        <is>
          <t>R/A</t>
        </is>
      </c>
      <c r="I7" t="inlineStr">
        <is>
          <t>C</t>
        </is>
      </c>
      <c r="N7" t="n">
        <v>-77</v>
      </c>
      <c r="O7" s="6">
        <f>$C$1+N7</f>
        <v/>
      </c>
      <c r="P7" t="inlineStr">
        <is>
          <t>S2</t>
        </is>
      </c>
      <c r="Q7">
        <f>COUNTIF(G7:M7,"A")+COUNTIF(G7:M7,"R/A")</f>
        <v/>
      </c>
      <c r="R7">
        <f>COUNTIF(G7:M7,"R")+COUNTIF(G7:M7,"R/A")</f>
        <v/>
      </c>
      <c r="S7">
        <f>COUNTIF(G7:M7,"C")+COUNTIF(G7:M7,"I")</f>
        <v/>
      </c>
      <c r="T7">
        <f>IF(Q7&lt;&gt;1,"Fix: exactly one A",IF(R7&lt;1,"Fix: needs an R",IF(AND(P7&lt;&gt;"",IFERROR(VLOOKUP(P7,$A$4:$N$264,14,FALSE),N7)&gt;N7),"Fix: depends on a later task",IF(AND(O7-TODAY()&lt;=2,OR(F7="Not Started",F7="In Progress",F7="Blocked")),"Freeze: should be Ready for Review",IF(S7&gt;3,"Trim C and I","OK")))))</f>
        <v/>
      </c>
    </row>
    <row r="8">
      <c r="A8" t="inlineStr">
        <is>
          <t>S5</t>
        </is>
      </c>
      <c r="B8" t="inlineStr">
        <is>
          <t>1 Before events season</t>
        </is>
      </c>
      <c r="C8" t="inlineStr">
        <is>
          <t>Strategy and outcomes</t>
        </is>
      </c>
      <c r="D8" s="7" t="inlineStr">
        <is>
          <t>Build this matrix: rows, letters, due dates, dependencies</t>
        </is>
      </c>
      <c r="E8" t="inlineStr">
        <is>
          <t>Both</t>
        </is>
      </c>
      <c r="F8" t="inlineStr">
        <is>
          <t>Not Started</t>
        </is>
      </c>
      <c r="G8" t="inlineStr">
        <is>
          <t>I</t>
        </is>
      </c>
      <c r="I8" t="inlineStr">
        <is>
          <t>R/A</t>
        </is>
      </c>
      <c r="N8" t="n">
        <v>-70</v>
      </c>
      <c r="O8" s="6">
        <f>$C$1+N8</f>
        <v/>
      </c>
      <c r="P8" t="inlineStr">
        <is>
          <t>S3</t>
        </is>
      </c>
      <c r="Q8">
        <f>COUNTIF(G8:M8,"A")+COUNTIF(G8:M8,"R/A")</f>
        <v/>
      </c>
      <c r="R8">
        <f>COUNTIF(G8:M8,"R")+COUNTIF(G8:M8,"R/A")</f>
        <v/>
      </c>
      <c r="S8">
        <f>COUNTIF(G8:M8,"C")+COUNTIF(G8:M8,"I")</f>
        <v/>
      </c>
      <c r="T8">
        <f>IF(Q8&lt;&gt;1,"Fix: exactly one A",IF(R8&lt;1,"Fix: needs an R",IF(AND(P8&lt;&gt;"",IFERROR(VLOOKUP(P8,$A$4:$N$264,14,FALSE),N8)&gt;N8),"Fix: depends on a later task",IF(AND(O8-TODAY()&lt;=2,OR(F8="Not Started",F8="In Progress",F8="Blocked")),"Freeze: should be Ready for Review",IF(S8&gt;3,"Trim C and I","OK")))))</f>
        <v/>
      </c>
    </row>
    <row r="9">
      <c r="A9" t="inlineStr">
        <is>
          <t>C1</t>
        </is>
      </c>
      <c r="B9" t="inlineStr">
        <is>
          <t>2 Before the show</t>
        </is>
      </c>
      <c r="C9" t="inlineStr">
        <is>
          <t>Content and program</t>
        </is>
      </c>
      <c r="D9" s="7" t="inlineStr">
        <is>
          <t>Narrative or keynote script</t>
        </is>
      </c>
      <c r="E9" t="inlineStr">
        <is>
          <t>Hosted</t>
        </is>
      </c>
      <c r="F9" t="inlineStr">
        <is>
          <t>Not Started</t>
        </is>
      </c>
      <c r="G9" t="inlineStr">
        <is>
          <t>R/A</t>
        </is>
      </c>
      <c r="H9" t="inlineStr">
        <is>
          <t>C</t>
        </is>
      </c>
      <c r="J9" t="inlineStr">
        <is>
          <t>C</t>
        </is>
      </c>
      <c r="N9" t="n">
        <v>-21</v>
      </c>
      <c r="O9" s="6">
        <f>$C$1+N9</f>
        <v/>
      </c>
      <c r="P9" t="inlineStr">
        <is>
          <t>S2</t>
        </is>
      </c>
      <c r="Q9">
        <f>COUNTIF(G9:M9,"A")+COUNTIF(G9:M9,"R/A")</f>
        <v/>
      </c>
      <c r="R9">
        <f>COUNTIF(G9:M9,"R")+COUNTIF(G9:M9,"R/A")</f>
        <v/>
      </c>
      <c r="S9">
        <f>COUNTIF(G9:M9,"C")+COUNTIF(G9:M9,"I")</f>
        <v/>
      </c>
      <c r="T9">
        <f>IF(Q9&lt;&gt;1,"Fix: exactly one A",IF(R9&lt;1,"Fix: needs an R",IF(AND(P9&lt;&gt;"",IFERROR(VLOOKUP(P9,$A$4:$N$264,14,FALSE),N9)&gt;N9),"Fix: depends on a later task",IF(AND(O9-TODAY()&lt;=2,OR(F9="Not Started",F9="In Progress",F9="Blocked")),"Freeze: should be Ready for Review",IF(S9&gt;3,"Trim C and I","OK")))))</f>
        <v/>
      </c>
    </row>
    <row r="10">
      <c r="A10" t="inlineStr">
        <is>
          <t>C2</t>
        </is>
      </c>
      <c r="B10" t="inlineStr">
        <is>
          <t>2 Before the show</t>
        </is>
      </c>
      <c r="C10" t="inlineStr">
        <is>
          <t>Content and program</t>
        </is>
      </c>
      <c r="D10" s="7" t="inlineStr">
        <is>
          <t>Demo flow and script (guests leave with real work done)</t>
        </is>
      </c>
      <c r="E10" t="inlineStr">
        <is>
          <t>Hosted</t>
        </is>
      </c>
      <c r="F10" t="inlineStr">
        <is>
          <t>Not Started</t>
        </is>
      </c>
      <c r="H10" t="inlineStr">
        <is>
          <t>C</t>
        </is>
      </c>
      <c r="J10" t="inlineStr">
        <is>
          <t>R/A</t>
        </is>
      </c>
      <c r="N10" t="n">
        <v>-14</v>
      </c>
      <c r="O10" s="6">
        <f>$C$1+N10</f>
        <v/>
      </c>
      <c r="P10" t="inlineStr">
        <is>
          <t>C1</t>
        </is>
      </c>
      <c r="Q10">
        <f>COUNTIF(G10:M10,"A")+COUNTIF(G10:M10,"R/A")</f>
        <v/>
      </c>
      <c r="R10">
        <f>COUNTIF(G10:M10,"R")+COUNTIF(G10:M10,"R/A")</f>
        <v/>
      </c>
      <c r="S10">
        <f>COUNTIF(G10:M10,"C")+COUNTIF(G10:M10,"I")</f>
        <v/>
      </c>
      <c r="T10">
        <f>IF(Q10&lt;&gt;1,"Fix: exactly one A",IF(R10&lt;1,"Fix: needs an R",IF(AND(P10&lt;&gt;"",IFERROR(VLOOKUP(P10,$A$4:$N$264,14,FALSE),N10)&gt;N10),"Fix: depends on a later task",IF(AND(O10-TODAY()&lt;=2,OR(F10="Not Started",F10="In Progress",F10="Blocked")),"Freeze: should be Ready for Review",IF(S10&gt;3,"Trim C and I","OK")))))</f>
        <v/>
      </c>
    </row>
    <row r="11">
      <c r="A11" t="inlineStr">
        <is>
          <t>C3</t>
        </is>
      </c>
      <c r="B11" t="inlineStr">
        <is>
          <t>2 Before the show</t>
        </is>
      </c>
      <c r="C11" t="inlineStr">
        <is>
          <t>Content and program</t>
        </is>
      </c>
      <c r="D11" s="7" t="inlineStr">
        <is>
          <t>Hands-on segment design</t>
        </is>
      </c>
      <c r="E11" t="inlineStr">
        <is>
          <t>Hosted</t>
        </is>
      </c>
      <c r="F11" t="inlineStr">
        <is>
          <t>Not Started</t>
        </is>
      </c>
      <c r="H11" t="inlineStr">
        <is>
          <t>A</t>
        </is>
      </c>
      <c r="J11" t="inlineStr">
        <is>
          <t>R</t>
        </is>
      </c>
      <c r="N11" t="n">
        <v>-14</v>
      </c>
      <c r="O11" s="6">
        <f>$C$1+N11</f>
        <v/>
      </c>
      <c r="P11" t="inlineStr">
        <is>
          <t>C2</t>
        </is>
      </c>
      <c r="Q11">
        <f>COUNTIF(G11:M11,"A")+COUNTIF(G11:M11,"R/A")</f>
        <v/>
      </c>
      <c r="R11">
        <f>COUNTIF(G11:M11,"R")+COUNTIF(G11:M11,"R/A")</f>
        <v/>
      </c>
      <c r="S11">
        <f>COUNTIF(G11:M11,"C")+COUNTIF(G11:M11,"I")</f>
        <v/>
      </c>
      <c r="T11">
        <f>IF(Q11&lt;&gt;1,"Fix: exactly one A",IF(R11&lt;1,"Fix: needs an R",IF(AND(P11&lt;&gt;"",IFERROR(VLOOKUP(P11,$A$4:$N$264,14,FALSE),N11)&gt;N11),"Fix: depends on a later task",IF(AND(O11-TODAY()&lt;=2,OR(F11="Not Started",F11="In Progress",F11="Blocked")),"Freeze: should be Ready for Review",IF(S11&gt;3,"Trim C and I","OK")))))</f>
        <v/>
      </c>
    </row>
    <row r="12">
      <c r="A12" t="inlineStr">
        <is>
          <t>C4</t>
        </is>
      </c>
      <c r="B12" t="inlineStr">
        <is>
          <t>2 Before the show</t>
        </is>
      </c>
      <c r="C12" t="inlineStr">
        <is>
          <t>Content and program</t>
        </is>
      </c>
      <c r="D12" s="7" t="inlineStr">
        <is>
          <t>Agenda sequencing and timing, with energy resets</t>
        </is>
      </c>
      <c r="E12" t="inlineStr">
        <is>
          <t>Hosted</t>
        </is>
      </c>
      <c r="F12" t="inlineStr">
        <is>
          <t>Not Started</t>
        </is>
      </c>
      <c r="G12" t="inlineStr">
        <is>
          <t>A</t>
        </is>
      </c>
      <c r="H12" t="inlineStr">
        <is>
          <t>C</t>
        </is>
      </c>
      <c r="I12" t="inlineStr">
        <is>
          <t>R</t>
        </is>
      </c>
      <c r="N12" t="n">
        <v>-14</v>
      </c>
      <c r="O12" s="6">
        <f>$C$1+N12</f>
        <v/>
      </c>
      <c r="P12" t="inlineStr">
        <is>
          <t>C1</t>
        </is>
      </c>
      <c r="Q12">
        <f>COUNTIF(G12:M12,"A")+COUNTIF(G12:M12,"R/A")</f>
        <v/>
      </c>
      <c r="R12">
        <f>COUNTIF(G12:M12,"R")+COUNTIF(G12:M12,"R/A")</f>
        <v/>
      </c>
      <c r="S12">
        <f>COUNTIF(G12:M12,"C")+COUNTIF(G12:M12,"I")</f>
        <v/>
      </c>
      <c r="T12">
        <f>IF(Q12&lt;&gt;1,"Fix: exactly one A",IF(R12&lt;1,"Fix: needs an R",IF(AND(P12&lt;&gt;"",IFERROR(VLOOKUP(P12,$A$4:$N$264,14,FALSE),N12)&gt;N12),"Fix: depends on a later task",IF(AND(O12-TODAY()&lt;=2,OR(F12="Not Started",F12="In Progress",F12="Blocked")),"Freeze: should be Ready for Review",IF(S12&gt;3,"Trim C and I","OK")))))</f>
        <v/>
      </c>
    </row>
    <row r="13">
      <c r="A13" t="inlineStr">
        <is>
          <t>C5</t>
        </is>
      </c>
      <c r="B13" t="inlineStr">
        <is>
          <t>2 Before the show</t>
        </is>
      </c>
      <c r="C13" t="inlineStr">
        <is>
          <t>Content and program</t>
        </is>
      </c>
      <c r="D13" s="7" t="inlineStr">
        <is>
          <t>Speaker prep and rehearsal (one row per speaker)</t>
        </is>
      </c>
      <c r="E13" t="inlineStr">
        <is>
          <t>Hosted</t>
        </is>
      </c>
      <c r="F13" t="inlineStr">
        <is>
          <t>Not Started</t>
        </is>
      </c>
      <c r="G13" t="inlineStr">
        <is>
          <t>R/A</t>
        </is>
      </c>
      <c r="I13" t="inlineStr">
        <is>
          <t>C</t>
        </is>
      </c>
      <c r="N13" t="n">
        <v>-2</v>
      </c>
      <c r="O13" s="6">
        <f>$C$1+N13</f>
        <v/>
      </c>
      <c r="P13" t="inlineStr">
        <is>
          <t>C2</t>
        </is>
      </c>
      <c r="Q13">
        <f>COUNTIF(G13:M13,"A")+COUNTIF(G13:M13,"R/A")</f>
        <v/>
      </c>
      <c r="R13">
        <f>COUNTIF(G13:M13,"R")+COUNTIF(G13:M13,"R/A")</f>
        <v/>
      </c>
      <c r="S13">
        <f>COUNTIF(G13:M13,"C")+COUNTIF(G13:M13,"I")</f>
        <v/>
      </c>
      <c r="T13">
        <f>IF(Q13&lt;&gt;1,"Fix: exactly one A",IF(R13&lt;1,"Fix: needs an R",IF(AND(P13&lt;&gt;"",IFERROR(VLOOKUP(P13,$A$4:$N$264,14,FALSE),N13)&gt;N13),"Fix: depends on a later task",IF(AND(O13-TODAY()&lt;=2,OR(F13="Not Started",F13="In Progress",F13="Blocked")),"Freeze: should be Ready for Review",IF(S13&gt;3,"Trim C and I","OK")))))</f>
        <v/>
      </c>
    </row>
    <row r="14">
      <c r="A14" t="inlineStr">
        <is>
          <t>V1</t>
        </is>
      </c>
      <c r="B14" t="inlineStr">
        <is>
          <t>2 Before the show</t>
        </is>
      </c>
      <c r="C14" t="inlineStr">
        <is>
          <t>Venue and logistics</t>
        </is>
      </c>
      <c r="D14" s="7" t="inlineStr">
        <is>
          <t>Venue booking and host coordination</t>
        </is>
      </c>
      <c r="E14" t="inlineStr">
        <is>
          <t>Both</t>
        </is>
      </c>
      <c r="F14" t="inlineStr">
        <is>
          <t>Not Started</t>
        </is>
      </c>
      <c r="G14" t="inlineStr">
        <is>
          <t>C</t>
        </is>
      </c>
      <c r="I14" t="inlineStr">
        <is>
          <t>R/A</t>
        </is>
      </c>
      <c r="N14" t="n">
        <v>-56</v>
      </c>
      <c r="O14" s="6">
        <f>$C$1+N14</f>
        <v/>
      </c>
      <c r="P14" t="inlineStr">
        <is>
          <t>S4</t>
        </is>
      </c>
      <c r="Q14">
        <f>COUNTIF(G14:M14,"A")+COUNTIF(G14:M14,"R/A")</f>
        <v/>
      </c>
      <c r="R14">
        <f>COUNTIF(G14:M14,"R")+COUNTIF(G14:M14,"R/A")</f>
        <v/>
      </c>
      <c r="S14">
        <f>COUNTIF(G14:M14,"C")+COUNTIF(G14:M14,"I")</f>
        <v/>
      </c>
      <c r="T14">
        <f>IF(Q14&lt;&gt;1,"Fix: exactly one A",IF(R14&lt;1,"Fix: needs an R",IF(AND(P14&lt;&gt;"",IFERROR(VLOOKUP(P14,$A$4:$N$264,14,FALSE),N14)&gt;N14),"Fix: depends on a later task",IF(AND(O14-TODAY()&lt;=2,OR(F14="Not Started",F14="In Progress",F14="Blocked")),"Freeze: should be Ready for Review",IF(S14&gt;3,"Trim C and I","OK")))))</f>
        <v/>
      </c>
    </row>
    <row r="15">
      <c r="A15" t="inlineStr">
        <is>
          <t>V2</t>
        </is>
      </c>
      <c r="B15" t="inlineStr">
        <is>
          <t>2 Before the show</t>
        </is>
      </c>
      <c r="C15" t="inlineStr">
        <is>
          <t>Venue and logistics</t>
        </is>
      </c>
      <c r="D15" s="7" t="inlineStr">
        <is>
          <t>AV order and tech check plan</t>
        </is>
      </c>
      <c r="E15" t="inlineStr">
        <is>
          <t>Both</t>
        </is>
      </c>
      <c r="F15" t="inlineStr">
        <is>
          <t>Not Started</t>
        </is>
      </c>
      <c r="I15" t="inlineStr">
        <is>
          <t>R/A</t>
        </is>
      </c>
      <c r="J15" t="inlineStr">
        <is>
          <t>C</t>
        </is>
      </c>
      <c r="N15" t="n">
        <v>-21</v>
      </c>
      <c r="O15" s="6">
        <f>$C$1+N15</f>
        <v/>
      </c>
      <c r="P15" t="inlineStr">
        <is>
          <t>V1</t>
        </is>
      </c>
      <c r="Q15">
        <f>COUNTIF(G15:M15,"A")+COUNTIF(G15:M15,"R/A")</f>
        <v/>
      </c>
      <c r="R15">
        <f>COUNTIF(G15:M15,"R")+COUNTIF(G15:M15,"R/A")</f>
        <v/>
      </c>
      <c r="S15">
        <f>COUNTIF(G15:M15,"C")+COUNTIF(G15:M15,"I")</f>
        <v/>
      </c>
      <c r="T15">
        <f>IF(Q15&lt;&gt;1,"Fix: exactly one A",IF(R15&lt;1,"Fix: needs an R",IF(AND(P15&lt;&gt;"",IFERROR(VLOOKUP(P15,$A$4:$N$264,14,FALSE),N15)&gt;N15),"Fix: depends on a later task",IF(AND(O15-TODAY()&lt;=2,OR(F15="Not Started",F15="In Progress",F15="Blocked")),"Freeze: should be Ready for Review",IF(S15&gt;3,"Trim C and I","OK")))))</f>
        <v/>
      </c>
    </row>
    <row r="16">
      <c r="A16" t="inlineStr">
        <is>
          <t>V3</t>
        </is>
      </c>
      <c r="B16" t="inlineStr">
        <is>
          <t>2 Before the show</t>
        </is>
      </c>
      <c r="C16" t="inlineStr">
        <is>
          <t>Venue and logistics</t>
        </is>
      </c>
      <c r="D16" s="7" t="inlineStr">
        <is>
          <t>Catering and refreshments</t>
        </is>
      </c>
      <c r="E16" t="inlineStr">
        <is>
          <t>Both</t>
        </is>
      </c>
      <c r="F16" t="inlineStr">
        <is>
          <t>Not Started</t>
        </is>
      </c>
      <c r="I16" t="inlineStr">
        <is>
          <t>R/A</t>
        </is>
      </c>
      <c r="N16" t="n">
        <v>-21</v>
      </c>
      <c r="O16" s="6">
        <f>$C$1+N16</f>
        <v/>
      </c>
      <c r="P16" t="inlineStr">
        <is>
          <t>V1</t>
        </is>
      </c>
      <c r="Q16">
        <f>COUNTIF(G16:M16,"A")+COUNTIF(G16:M16,"R/A")</f>
        <v/>
      </c>
      <c r="R16">
        <f>COUNTIF(G16:M16,"R")+COUNTIF(G16:M16,"R/A")</f>
        <v/>
      </c>
      <c r="S16">
        <f>COUNTIF(G16:M16,"C")+COUNTIF(G16:M16,"I")</f>
        <v/>
      </c>
      <c r="T16">
        <f>IF(Q16&lt;&gt;1,"Fix: exactly one A",IF(R16&lt;1,"Fix: needs an R",IF(AND(P16&lt;&gt;"",IFERROR(VLOOKUP(P16,$A$4:$N$264,14,FALSE),N16)&gt;N16),"Fix: depends on a later task",IF(AND(O16-TODAY()&lt;=2,OR(F16="Not Started",F16="In Progress",F16="Blocked")),"Freeze: should be Ready for Review",IF(S16&gt;3,"Trim C and I","OK")))))</f>
        <v/>
      </c>
    </row>
    <row r="17">
      <c r="A17" t="inlineStr">
        <is>
          <t>V4</t>
        </is>
      </c>
      <c r="B17" t="inlineStr">
        <is>
          <t>2 Before the show</t>
        </is>
      </c>
      <c r="C17" t="inlineStr">
        <is>
          <t>Venue and logistics</t>
        </is>
      </c>
      <c r="D17" s="7" t="inlineStr">
        <is>
          <t>Room layout and seating plan</t>
        </is>
      </c>
      <c r="E17" t="inlineStr">
        <is>
          <t>Hosted</t>
        </is>
      </c>
      <c r="F17" t="inlineStr">
        <is>
          <t>Not Started</t>
        </is>
      </c>
      <c r="G17" t="inlineStr">
        <is>
          <t>C</t>
        </is>
      </c>
      <c r="I17" t="inlineStr">
        <is>
          <t>R/A</t>
        </is>
      </c>
      <c r="K17" t="inlineStr">
        <is>
          <t>C</t>
        </is>
      </c>
      <c r="N17" t="n">
        <v>-7</v>
      </c>
      <c r="O17" s="6">
        <f>$C$1+N17</f>
        <v/>
      </c>
      <c r="P17" t="inlineStr">
        <is>
          <t>V1</t>
        </is>
      </c>
      <c r="Q17">
        <f>COUNTIF(G17:M17,"A")+COUNTIF(G17:M17,"R/A")</f>
        <v/>
      </c>
      <c r="R17">
        <f>COUNTIF(G17:M17,"R")+COUNTIF(G17:M17,"R/A")</f>
        <v/>
      </c>
      <c r="S17">
        <f>COUNTIF(G17:M17,"C")+COUNTIF(G17:M17,"I")</f>
        <v/>
      </c>
      <c r="T17">
        <f>IF(Q17&lt;&gt;1,"Fix: exactly one A",IF(R17&lt;1,"Fix: needs an R",IF(AND(P17&lt;&gt;"",IFERROR(VLOOKUP(P17,$A$4:$N$264,14,FALSE),N17)&gt;N17),"Fix: depends on a later task",IF(AND(O17-TODAY()&lt;=2,OR(F17="Not Started",F17="In Progress",F17="Blocked")),"Freeze: should be Ready for Review",IF(S17&gt;3,"Trim C and I","OK")))))</f>
        <v/>
      </c>
    </row>
    <row r="18">
      <c r="A18" t="inlineStr">
        <is>
          <t>V5</t>
        </is>
      </c>
      <c r="B18" t="inlineStr">
        <is>
          <t>2 Before the show</t>
        </is>
      </c>
      <c r="C18" t="inlineStr">
        <is>
          <t>Venue and logistics</t>
        </is>
      </c>
      <c r="D18" s="7" t="inlineStr">
        <is>
          <t>Team travel and hotel</t>
        </is>
      </c>
      <c r="E18" t="inlineStr">
        <is>
          <t>Both</t>
        </is>
      </c>
      <c r="F18" t="inlineStr">
        <is>
          <t>Not Started</t>
        </is>
      </c>
      <c r="I18" t="inlineStr">
        <is>
          <t>R/A</t>
        </is>
      </c>
      <c r="N18" t="n">
        <v>-35</v>
      </c>
      <c r="O18" s="6">
        <f>$C$1+N18</f>
        <v/>
      </c>
      <c r="P18" t="inlineStr">
        <is>
          <t>S4</t>
        </is>
      </c>
      <c r="Q18">
        <f>COUNTIF(G18:M18,"A")+COUNTIF(G18:M18,"R/A")</f>
        <v/>
      </c>
      <c r="R18">
        <f>COUNTIF(G18:M18,"R")+COUNTIF(G18:M18,"R/A")</f>
        <v/>
      </c>
      <c r="S18">
        <f>COUNTIF(G18:M18,"C")+COUNTIF(G18:M18,"I")</f>
        <v/>
      </c>
      <c r="T18">
        <f>IF(Q18&lt;&gt;1,"Fix: exactly one A",IF(R18&lt;1,"Fix: needs an R",IF(AND(P18&lt;&gt;"",IFERROR(VLOOKUP(P18,$A$4:$N$264,14,FALSE),N18)&gt;N18),"Fix: depends on a later task",IF(AND(O18-TODAY()&lt;=2,OR(F18="Not Started",F18="In Progress",F18="Blocked")),"Freeze: should be Ready for Review",IF(S18&gt;3,"Trim C and I","OK")))))</f>
        <v/>
      </c>
    </row>
    <row r="19">
      <c r="A19" t="inlineStr">
        <is>
          <t>B1</t>
        </is>
      </c>
      <c r="B19" t="inlineStr">
        <is>
          <t>2 Before the show</t>
        </is>
      </c>
      <c r="C19" t="inlineStr">
        <is>
          <t>Brand and theme</t>
        </is>
      </c>
      <c r="D19" s="7" t="inlineStr">
        <is>
          <t>Theme system: one idea carried through every touchpoint</t>
        </is>
      </c>
      <c r="E19" t="inlineStr">
        <is>
          <t>Both</t>
        </is>
      </c>
      <c r="F19" t="inlineStr">
        <is>
          <t>Not Started</t>
        </is>
      </c>
      <c r="G19" t="inlineStr">
        <is>
          <t>C</t>
        </is>
      </c>
      <c r="I19" t="inlineStr">
        <is>
          <t>R/A</t>
        </is>
      </c>
      <c r="N19" t="n">
        <v>-49</v>
      </c>
      <c r="O19" s="6">
        <f>$C$1+N19</f>
        <v/>
      </c>
      <c r="P19" t="inlineStr">
        <is>
          <t>S2</t>
        </is>
      </c>
      <c r="Q19">
        <f>COUNTIF(G19:M19,"A")+COUNTIF(G19:M19,"R/A")</f>
        <v/>
      </c>
      <c r="R19">
        <f>COUNTIF(G19:M19,"R")+COUNTIF(G19:M19,"R/A")</f>
        <v/>
      </c>
      <c r="S19">
        <f>COUNTIF(G19:M19,"C")+COUNTIF(G19:M19,"I")</f>
        <v/>
      </c>
      <c r="T19">
        <f>IF(Q19&lt;&gt;1,"Fix: exactly one A",IF(R19&lt;1,"Fix: needs an R",IF(AND(P19&lt;&gt;"",IFERROR(VLOOKUP(P19,$A$4:$N$264,14,FALSE),N19)&gt;N19),"Fix: depends on a later task",IF(AND(O19-TODAY()&lt;=2,OR(F19="Not Started",F19="In Progress",F19="Blocked")),"Freeze: should be Ready for Review",IF(S19&gt;3,"Trim C and I","OK")))))</f>
        <v/>
      </c>
    </row>
    <row r="20">
      <c r="A20" t="inlineStr">
        <is>
          <t>B2</t>
        </is>
      </c>
      <c r="B20" t="inlineStr">
        <is>
          <t>2 Before the show</t>
        </is>
      </c>
      <c r="C20" t="inlineStr">
        <is>
          <t>Brand and theme</t>
        </is>
      </c>
      <c r="D20" s="7" t="inlineStr">
        <is>
          <t>Signage and agenda-screen graphics</t>
        </is>
      </c>
      <c r="E20" t="inlineStr">
        <is>
          <t>Both</t>
        </is>
      </c>
      <c r="F20" t="inlineStr">
        <is>
          <t>Not Started</t>
        </is>
      </c>
      <c r="I20" t="inlineStr">
        <is>
          <t>R/A</t>
        </is>
      </c>
      <c r="N20" t="n">
        <v>-21</v>
      </c>
      <c r="O20" s="6">
        <f>$C$1+N20</f>
        <v/>
      </c>
      <c r="P20" t="inlineStr">
        <is>
          <t>B1</t>
        </is>
      </c>
      <c r="Q20">
        <f>COUNTIF(G20:M20,"A")+COUNTIF(G20:M20,"R/A")</f>
        <v/>
      </c>
      <c r="R20">
        <f>COUNTIF(G20:M20,"R")+COUNTIF(G20:M20,"R/A")</f>
        <v/>
      </c>
      <c r="S20">
        <f>COUNTIF(G20:M20,"C")+COUNTIF(G20:M20,"I")</f>
        <v/>
      </c>
      <c r="T20">
        <f>IF(Q20&lt;&gt;1,"Fix: exactly one A",IF(R20&lt;1,"Fix: needs an R",IF(AND(P20&lt;&gt;"",IFERROR(VLOOKUP(P20,$A$4:$N$264,14,FALSE),N20)&gt;N20),"Fix: depends on a later task",IF(AND(O20-TODAY()&lt;=2,OR(F20="Not Started",F20="In Progress",F20="Blocked")),"Freeze: should be Ready for Review",IF(S20&gt;3,"Trim C and I","OK")))))</f>
        <v/>
      </c>
    </row>
    <row r="21">
      <c r="A21" t="inlineStr">
        <is>
          <t>B3</t>
        </is>
      </c>
      <c r="B21" t="inlineStr">
        <is>
          <t>2 Before the show</t>
        </is>
      </c>
      <c r="C21" t="inlineStr">
        <is>
          <t>Brand and theme</t>
        </is>
      </c>
      <c r="D21" s="7" t="inlineStr">
        <is>
          <t>Swag and printed materials ordered, with ship-by date</t>
        </is>
      </c>
      <c r="E21" t="inlineStr">
        <is>
          <t>Both</t>
        </is>
      </c>
      <c r="F21" t="inlineStr">
        <is>
          <t>Not Started</t>
        </is>
      </c>
      <c r="I21" t="inlineStr">
        <is>
          <t>R/A</t>
        </is>
      </c>
      <c r="N21" t="n">
        <v>-28</v>
      </c>
      <c r="O21" s="6">
        <f>$C$1+N21</f>
        <v/>
      </c>
      <c r="P21" t="inlineStr">
        <is>
          <t>B1</t>
        </is>
      </c>
      <c r="Q21">
        <f>COUNTIF(G21:M21,"A")+COUNTIF(G21:M21,"R/A")</f>
        <v/>
      </c>
      <c r="R21">
        <f>COUNTIF(G21:M21,"R")+COUNTIF(G21:M21,"R/A")</f>
        <v/>
      </c>
      <c r="S21">
        <f>COUNTIF(G21:M21,"C")+COUNTIF(G21:M21,"I")</f>
        <v/>
      </c>
      <c r="T21">
        <f>IF(Q21&lt;&gt;1,"Fix: exactly one A",IF(R21&lt;1,"Fix: needs an R",IF(AND(P21&lt;&gt;"",IFERROR(VLOOKUP(P21,$A$4:$N$264,14,FALSE),N21)&gt;N21),"Fix: depends on a later task",IF(AND(O21-TODAY()&lt;=2,OR(F21="Not Started",F21="In Progress",F21="Blocked")),"Freeze: should be Ready for Review",IF(S21&gt;3,"Trim C and I","OK")))))</f>
        <v/>
      </c>
    </row>
    <row r="22">
      <c r="A22" t="inlineStr">
        <is>
          <t>B4</t>
        </is>
      </c>
      <c r="B22" t="inlineStr">
        <is>
          <t>2 Before the show</t>
        </is>
      </c>
      <c r="C22" t="inlineStr">
        <is>
          <t>Brand and theme</t>
        </is>
      </c>
      <c r="D22" s="7" t="inlineStr">
        <is>
          <t>Social content plan (before, during, after)</t>
        </is>
      </c>
      <c r="E22" t="inlineStr">
        <is>
          <t>Both</t>
        </is>
      </c>
      <c r="F22" t="inlineStr">
        <is>
          <t>Not Started</t>
        </is>
      </c>
      <c r="G22" t="inlineStr">
        <is>
          <t>C</t>
        </is>
      </c>
      <c r="I22" t="inlineStr">
        <is>
          <t>R/A</t>
        </is>
      </c>
      <c r="N22" t="n">
        <v>-14</v>
      </c>
      <c r="O22" s="6">
        <f>$C$1+N22</f>
        <v/>
      </c>
      <c r="P22" t="inlineStr">
        <is>
          <t>B1</t>
        </is>
      </c>
      <c r="Q22">
        <f>COUNTIF(G22:M22,"A")+COUNTIF(G22:M22,"R/A")</f>
        <v/>
      </c>
      <c r="R22">
        <f>COUNTIF(G22:M22,"R")+COUNTIF(G22:M22,"R/A")</f>
        <v/>
      </c>
      <c r="S22">
        <f>COUNTIF(G22:M22,"C")+COUNTIF(G22:M22,"I")</f>
        <v/>
      </c>
      <c r="T22">
        <f>IF(Q22&lt;&gt;1,"Fix: exactly one A",IF(R22&lt;1,"Fix: needs an R",IF(AND(P22&lt;&gt;"",IFERROR(VLOOKUP(P22,$A$4:$N$264,14,FALSE),N22)&gt;N22),"Fix: depends on a later task",IF(AND(O22-TODAY()&lt;=2,OR(F22="Not Started",F22="In Progress",F22="Blocked")),"Freeze: should be Ready for Review",IF(S22&gt;3,"Trim C and I","OK")))))</f>
        <v/>
      </c>
    </row>
    <row r="23">
      <c r="A23" t="inlineStr">
        <is>
          <t>B5</t>
        </is>
      </c>
      <c r="B23" t="inlineStr">
        <is>
          <t>2 Before the show</t>
        </is>
      </c>
      <c r="C23" t="inlineStr">
        <is>
          <t>Brand and theme</t>
        </is>
      </c>
      <c r="D23" s="7" t="inlineStr">
        <is>
          <t>Photo and video shot list</t>
        </is>
      </c>
      <c r="E23" t="inlineStr">
        <is>
          <t>Both</t>
        </is>
      </c>
      <c r="F23" t="inlineStr">
        <is>
          <t>Not Started</t>
        </is>
      </c>
      <c r="I23" t="inlineStr">
        <is>
          <t>R/A</t>
        </is>
      </c>
      <c r="N23" t="n">
        <v>-7</v>
      </c>
      <c r="O23" s="6">
        <f>$C$1+N23</f>
        <v/>
      </c>
      <c r="P23" t="inlineStr">
        <is>
          <t>B1</t>
        </is>
      </c>
      <c r="Q23">
        <f>COUNTIF(G23:M23,"A")+COUNTIF(G23:M23,"R/A")</f>
        <v/>
      </c>
      <c r="R23">
        <f>COUNTIF(G23:M23,"R")+COUNTIF(G23:M23,"R/A")</f>
        <v/>
      </c>
      <c r="S23">
        <f>COUNTIF(G23:M23,"C")+COUNTIF(G23:M23,"I")</f>
        <v/>
      </c>
      <c r="T23">
        <f>IF(Q23&lt;&gt;1,"Fix: exactly one A",IF(R23&lt;1,"Fix: needs an R",IF(AND(P23&lt;&gt;"",IFERROR(VLOOKUP(P23,$A$4:$N$264,14,FALSE),N23)&gt;N23),"Fix: depends on a later task",IF(AND(O23-TODAY()&lt;=2,OR(F23="Not Started",F23="In Progress",F23="Blocked")),"Freeze: should be Ready for Review",IF(S23&gt;3,"Trim C and I","OK")))))</f>
        <v/>
      </c>
    </row>
    <row r="24">
      <c r="A24" t="inlineStr">
        <is>
          <t>P1</t>
        </is>
      </c>
      <c r="B24" t="inlineStr">
        <is>
          <t>2 Before the show</t>
        </is>
      </c>
      <c r="C24" t="inlineStr">
        <is>
          <t>Proof capture</t>
        </is>
      </c>
      <c r="D24" s="7" t="inlineStr">
        <is>
          <t>Media or video partner booked</t>
        </is>
      </c>
      <c r="E24" t="inlineStr">
        <is>
          <t>Hosted</t>
        </is>
      </c>
      <c r="F24" t="inlineStr">
        <is>
          <t>Not Started</t>
        </is>
      </c>
      <c r="G24" t="inlineStr">
        <is>
          <t>I</t>
        </is>
      </c>
      <c r="I24" t="inlineStr">
        <is>
          <t>R/A</t>
        </is>
      </c>
      <c r="N24" t="n">
        <v>-35</v>
      </c>
      <c r="O24" s="6">
        <f>$C$1+N24</f>
        <v/>
      </c>
      <c r="P24" t="inlineStr">
        <is>
          <t>S4</t>
        </is>
      </c>
      <c r="Q24">
        <f>COUNTIF(G24:M24,"A")+COUNTIF(G24:M24,"R/A")</f>
        <v/>
      </c>
      <c r="R24">
        <f>COUNTIF(G24:M24,"R")+COUNTIF(G24:M24,"R/A")</f>
        <v/>
      </c>
      <c r="S24">
        <f>COUNTIF(G24:M24,"C")+COUNTIF(G24:M24,"I")</f>
        <v/>
      </c>
      <c r="T24">
        <f>IF(Q24&lt;&gt;1,"Fix: exactly one A",IF(R24&lt;1,"Fix: needs an R",IF(AND(P24&lt;&gt;"",IFERROR(VLOOKUP(P24,$A$4:$N$264,14,FALSE),N24)&gt;N24),"Fix: depends on a later task",IF(AND(O24-TODAY()&lt;=2,OR(F24="Not Started",F24="In Progress",F24="Blocked")),"Freeze: should be Ready for Review",IF(S24&gt;3,"Trim C and I","OK")))))</f>
        <v/>
      </c>
    </row>
    <row r="25">
      <c r="A25" t="inlineStr">
        <is>
          <t>P2</t>
        </is>
      </c>
      <c r="B25" t="inlineStr">
        <is>
          <t>2 Before the show</t>
        </is>
      </c>
      <c r="C25" t="inlineStr">
        <is>
          <t>Proof capture</t>
        </is>
      </c>
      <c r="D25" s="7" t="inlineStr">
        <is>
          <t>Testimonial candidates chosen</t>
        </is>
      </c>
      <c r="E25" t="inlineStr">
        <is>
          <t>Hosted</t>
        </is>
      </c>
      <c r="F25" t="inlineStr">
        <is>
          <t>Not Started</t>
        </is>
      </c>
      <c r="G25" t="inlineStr">
        <is>
          <t>A</t>
        </is>
      </c>
      <c r="I25" t="inlineStr">
        <is>
          <t>R</t>
        </is>
      </c>
      <c r="K25" t="inlineStr">
        <is>
          <t>C</t>
        </is>
      </c>
      <c r="N25" t="n">
        <v>-7</v>
      </c>
      <c r="O25" s="6">
        <f>$C$1+N25</f>
        <v/>
      </c>
      <c r="Q25">
        <f>COUNTIF(G25:M25,"A")+COUNTIF(G25:M25,"R/A")</f>
        <v/>
      </c>
      <c r="R25">
        <f>COUNTIF(G25:M25,"R")+COUNTIF(G25:M25,"R/A")</f>
        <v/>
      </c>
      <c r="S25">
        <f>COUNTIF(G25:M25,"C")+COUNTIF(G25:M25,"I")</f>
        <v/>
      </c>
      <c r="T25">
        <f>IF(Q25&lt;&gt;1,"Fix: exactly one A",IF(R25&lt;1,"Fix: needs an R",IF(AND(P25&lt;&gt;"",IFERROR(VLOOKUP(P25,$A$4:$N$264,14,FALSE),N25)&gt;N25),"Fix: depends on a later task",IF(AND(O25-TODAY()&lt;=2,OR(F25="Not Started",F25="In Progress",F25="Blocked")),"Freeze: should be Ready for Review",IF(S25&gt;3,"Trim C and I","OK")))))</f>
        <v/>
      </c>
    </row>
    <row r="26">
      <c r="A26" t="inlineStr">
        <is>
          <t>P3</t>
        </is>
      </c>
      <c r="B26" t="inlineStr">
        <is>
          <t>2 Before the show</t>
        </is>
      </c>
      <c r="C26" t="inlineStr">
        <is>
          <t>Proof capture</t>
        </is>
      </c>
      <c r="D26" s="7" t="inlineStr">
        <is>
          <t>Interview questions and talking points</t>
        </is>
      </c>
      <c r="E26" t="inlineStr">
        <is>
          <t>Hosted</t>
        </is>
      </c>
      <c r="F26" t="inlineStr">
        <is>
          <t>Not Started</t>
        </is>
      </c>
      <c r="G26" t="inlineStr">
        <is>
          <t>A</t>
        </is>
      </c>
      <c r="I26" t="inlineStr">
        <is>
          <t>R</t>
        </is>
      </c>
      <c r="N26" t="n">
        <v>-7</v>
      </c>
      <c r="O26" s="6">
        <f>$C$1+N26</f>
        <v/>
      </c>
      <c r="P26" t="inlineStr">
        <is>
          <t>P2</t>
        </is>
      </c>
      <c r="Q26">
        <f>COUNTIF(G26:M26,"A")+COUNTIF(G26:M26,"R/A")</f>
        <v/>
      </c>
      <c r="R26">
        <f>COUNTIF(G26:M26,"R")+COUNTIF(G26:M26,"R/A")</f>
        <v/>
      </c>
      <c r="S26">
        <f>COUNTIF(G26:M26,"C")+COUNTIF(G26:M26,"I")</f>
        <v/>
      </c>
      <c r="T26">
        <f>IF(Q26&lt;&gt;1,"Fix: exactly one A",IF(R26&lt;1,"Fix: needs an R",IF(AND(P26&lt;&gt;"",IFERROR(VLOOKUP(P26,$A$4:$N$264,14,FALSE),N26)&gt;N26),"Fix: depends on a later task",IF(AND(O26-TODAY()&lt;=2,OR(F26="Not Started",F26="In Progress",F26="Blocked")),"Freeze: should be Ready for Review",IF(S26&gt;3,"Trim C and I","OK")))))</f>
        <v/>
      </c>
    </row>
    <row r="27">
      <c r="A27" t="inlineStr">
        <is>
          <t>P4</t>
        </is>
      </c>
      <c r="B27" t="inlineStr">
        <is>
          <t>2 Before the show</t>
        </is>
      </c>
      <c r="C27" t="inlineStr">
        <is>
          <t>Proof capture</t>
        </is>
      </c>
      <c r="D27" s="7" t="inlineStr">
        <is>
          <t>Capture station: location, sound, signage</t>
        </is>
      </c>
      <c r="E27" t="inlineStr">
        <is>
          <t>Hosted</t>
        </is>
      </c>
      <c r="F27" t="inlineStr">
        <is>
          <t>Not Started</t>
        </is>
      </c>
      <c r="I27" t="inlineStr">
        <is>
          <t>R/A</t>
        </is>
      </c>
      <c r="N27" t="n">
        <v>-3</v>
      </c>
      <c r="O27" s="6">
        <f>$C$1+N27</f>
        <v/>
      </c>
      <c r="P27" t="inlineStr">
        <is>
          <t>P1</t>
        </is>
      </c>
      <c r="Q27">
        <f>COUNTIF(G27:M27,"A")+COUNTIF(G27:M27,"R/A")</f>
        <v/>
      </c>
      <c r="R27">
        <f>COUNTIF(G27:M27,"R")+COUNTIF(G27:M27,"R/A")</f>
        <v/>
      </c>
      <c r="S27">
        <f>COUNTIF(G27:M27,"C")+COUNTIF(G27:M27,"I")</f>
        <v/>
      </c>
      <c r="T27">
        <f>IF(Q27&lt;&gt;1,"Fix: exactly one A",IF(R27&lt;1,"Fix: needs an R",IF(AND(P27&lt;&gt;"",IFERROR(VLOOKUP(P27,$A$4:$N$264,14,FALSE),N27)&gt;N27),"Fix: depends on a later task",IF(AND(O27-TODAY()&lt;=2,OR(F27="Not Started",F27="In Progress",F27="Blocked")),"Freeze: should be Ready for Review",IF(S27&gt;3,"Trim C and I","OK")))))</f>
        <v/>
      </c>
    </row>
    <row r="28">
      <c r="A28" t="inlineStr">
        <is>
          <t>P5</t>
        </is>
      </c>
      <c r="B28" t="inlineStr">
        <is>
          <t>4 The week after</t>
        </is>
      </c>
      <c r="C28" t="inlineStr">
        <is>
          <t>Proof capture</t>
        </is>
      </c>
      <c r="D28" s="7" t="inlineStr">
        <is>
          <t>Edit and distribute captured content</t>
        </is>
      </c>
      <c r="E28" t="inlineStr">
        <is>
          <t>Hosted</t>
        </is>
      </c>
      <c r="F28" t="inlineStr">
        <is>
          <t>Not Started</t>
        </is>
      </c>
      <c r="G28" t="inlineStr">
        <is>
          <t>C</t>
        </is>
      </c>
      <c r="I28" t="inlineStr">
        <is>
          <t>R/A</t>
        </is>
      </c>
      <c r="N28" t="n">
        <v>14</v>
      </c>
      <c r="O28" s="6">
        <f>$C$1+N28</f>
        <v/>
      </c>
      <c r="P28" t="inlineStr">
        <is>
          <t>P4</t>
        </is>
      </c>
      <c r="Q28">
        <f>COUNTIF(G28:M28,"A")+COUNTIF(G28:M28,"R/A")</f>
        <v/>
      </c>
      <c r="R28">
        <f>COUNTIF(G28:M28,"R")+COUNTIF(G28:M28,"R/A")</f>
        <v/>
      </c>
      <c r="S28">
        <f>COUNTIF(G28:M28,"C")+COUNTIF(G28:M28,"I")</f>
        <v/>
      </c>
      <c r="T28">
        <f>IF(Q28&lt;&gt;1,"Fix: exactly one A",IF(R28&lt;1,"Fix: needs an R",IF(AND(P28&lt;&gt;"",IFERROR(VLOOKUP(P28,$A$4:$N$264,14,FALSE),N28)&gt;N28),"Fix: depends on a later task",IF(AND(O28-TODAY()&lt;=2,OR(F28="Not Started",F28="In Progress",F28="Blocked")),"Freeze: should be Ready for Review",IF(S28&gt;3,"Trim C and I","OK")))))</f>
        <v/>
      </c>
    </row>
    <row r="29">
      <c r="A29" t="inlineStr">
        <is>
          <t>D1</t>
        </is>
      </c>
      <c r="B29" t="inlineStr">
        <is>
          <t>2 Before the show</t>
        </is>
      </c>
      <c r="C29" t="inlineStr">
        <is>
          <t>Product and demo readiness</t>
        </is>
      </c>
      <c r="D29" s="7" t="inlineStr">
        <is>
          <t>Feature freeze and QA</t>
        </is>
      </c>
      <c r="E29" t="inlineStr">
        <is>
          <t>Hosted</t>
        </is>
      </c>
      <c r="F29" t="inlineStr">
        <is>
          <t>Not Started</t>
        </is>
      </c>
      <c r="H29" t="inlineStr">
        <is>
          <t>A</t>
        </is>
      </c>
      <c r="J29" t="inlineStr">
        <is>
          <t>R</t>
        </is>
      </c>
      <c r="N29" t="n">
        <v>-10</v>
      </c>
      <c r="O29" s="6">
        <f>$C$1+N29</f>
        <v/>
      </c>
      <c r="Q29">
        <f>COUNTIF(G29:M29,"A")+COUNTIF(G29:M29,"R/A")</f>
        <v/>
      </c>
      <c r="R29">
        <f>COUNTIF(G29:M29,"R")+COUNTIF(G29:M29,"R/A")</f>
        <v/>
      </c>
      <c r="S29">
        <f>COUNTIF(G29:M29,"C")+COUNTIF(G29:M29,"I")</f>
        <v/>
      </c>
      <c r="T29">
        <f>IF(Q29&lt;&gt;1,"Fix: exactly one A",IF(R29&lt;1,"Fix: needs an R",IF(AND(P29&lt;&gt;"",IFERROR(VLOOKUP(P29,$A$4:$N$264,14,FALSE),N29)&gt;N29),"Fix: depends on a later task",IF(AND(O29-TODAY()&lt;=2,OR(F29="Not Started",F29="In Progress",F29="Blocked")),"Freeze: should be Ready for Review",IF(S29&gt;3,"Trim C and I","OK")))))</f>
        <v/>
      </c>
    </row>
    <row r="30">
      <c r="A30" t="inlineStr">
        <is>
          <t>D2</t>
        </is>
      </c>
      <c r="B30" t="inlineStr">
        <is>
          <t>2 Before the show</t>
        </is>
      </c>
      <c r="C30" t="inlineStr">
        <is>
          <t>Product and demo readiness</t>
        </is>
      </c>
      <c r="D30" s="7" t="inlineStr">
        <is>
          <t>Guest accounts provisioned and activation sent</t>
        </is>
      </c>
      <c r="E30" t="inlineStr">
        <is>
          <t>Hosted</t>
        </is>
      </c>
      <c r="F30" t="inlineStr">
        <is>
          <t>Not Started</t>
        </is>
      </c>
      <c r="J30" t="inlineStr">
        <is>
          <t>R/A</t>
        </is>
      </c>
      <c r="K30" t="inlineStr">
        <is>
          <t>C</t>
        </is>
      </c>
      <c r="N30" t="n">
        <v>-7</v>
      </c>
      <c r="O30" s="6">
        <f>$C$1+N30</f>
        <v/>
      </c>
      <c r="P30" t="inlineStr">
        <is>
          <t>D1</t>
        </is>
      </c>
      <c r="Q30">
        <f>COUNTIF(G30:M30,"A")+COUNTIF(G30:M30,"R/A")</f>
        <v/>
      </c>
      <c r="R30">
        <f>COUNTIF(G30:M30,"R")+COUNTIF(G30:M30,"R/A")</f>
        <v/>
      </c>
      <c r="S30">
        <f>COUNTIF(G30:M30,"C")+COUNTIF(G30:M30,"I")</f>
        <v/>
      </c>
      <c r="T30">
        <f>IF(Q30&lt;&gt;1,"Fix: exactly one A",IF(R30&lt;1,"Fix: needs an R",IF(AND(P30&lt;&gt;"",IFERROR(VLOOKUP(P30,$A$4:$N$264,14,FALSE),N30)&gt;N30),"Fix: depends on a later task",IF(AND(O30-TODAY()&lt;=2,OR(F30="Not Started",F30="In Progress",F30="Blocked")),"Freeze: should be Ready for Review",IF(S30&gt;3,"Trim C and I","OK")))))</f>
        <v/>
      </c>
    </row>
    <row r="31">
      <c r="A31" t="inlineStr">
        <is>
          <t>D3</t>
        </is>
      </c>
      <c r="B31" t="inlineStr">
        <is>
          <t>2 Before the show</t>
        </is>
      </c>
      <c r="C31" t="inlineStr">
        <is>
          <t>Product and demo readiness</t>
        </is>
      </c>
      <c r="D31" s="7" t="inlineStr">
        <is>
          <t>Demo environment set up and tested on a venue-like network</t>
        </is>
      </c>
      <c r="E31" t="inlineStr">
        <is>
          <t>Hosted</t>
        </is>
      </c>
      <c r="F31" t="inlineStr">
        <is>
          <t>Not Started</t>
        </is>
      </c>
      <c r="J31" t="inlineStr">
        <is>
          <t>R/A</t>
        </is>
      </c>
      <c r="N31" t="n">
        <v>-5</v>
      </c>
      <c r="O31" s="6">
        <f>$C$1+N31</f>
        <v/>
      </c>
      <c r="P31" t="inlineStr">
        <is>
          <t>D1</t>
        </is>
      </c>
      <c r="Q31">
        <f>COUNTIF(G31:M31,"A")+COUNTIF(G31:M31,"R/A")</f>
        <v/>
      </c>
      <c r="R31">
        <f>COUNTIF(G31:M31,"R")+COUNTIF(G31:M31,"R/A")</f>
        <v/>
      </c>
      <c r="S31">
        <f>COUNTIF(G31:M31,"C")+COUNTIF(G31:M31,"I")</f>
        <v/>
      </c>
      <c r="T31">
        <f>IF(Q31&lt;&gt;1,"Fix: exactly one A",IF(R31&lt;1,"Fix: needs an R",IF(AND(P31&lt;&gt;"",IFERROR(VLOOKUP(P31,$A$4:$N$264,14,FALSE),N31)&gt;N31),"Fix: depends on a later task",IF(AND(O31-TODAY()&lt;=2,OR(F31="Not Started",F31="In Progress",F31="Blocked")),"Freeze: should be Ready for Review",IF(S31&gt;3,"Trim C and I","OK")))))</f>
        <v/>
      </c>
    </row>
    <row r="32">
      <c r="A32" t="inlineStr">
        <is>
          <t>D4</t>
        </is>
      </c>
      <c r="B32" t="inlineStr">
        <is>
          <t>2 Before the show</t>
        </is>
      </c>
      <c r="C32" t="inlineStr">
        <is>
          <t>Product and demo readiness</t>
        </is>
      </c>
      <c r="D32" s="7" t="inlineStr">
        <is>
          <t>Fallback plan: what we do if the network or product fails</t>
        </is>
      </c>
      <c r="E32" t="inlineStr">
        <is>
          <t>Both</t>
        </is>
      </c>
      <c r="F32" t="inlineStr">
        <is>
          <t>Not Started</t>
        </is>
      </c>
      <c r="G32" t="inlineStr">
        <is>
          <t>C</t>
        </is>
      </c>
      <c r="H32" t="inlineStr">
        <is>
          <t>A</t>
        </is>
      </c>
      <c r="J32" t="inlineStr">
        <is>
          <t>R</t>
        </is>
      </c>
      <c r="N32" t="n">
        <v>-5</v>
      </c>
      <c r="O32" s="6">
        <f>$C$1+N32</f>
        <v/>
      </c>
      <c r="P32" t="inlineStr">
        <is>
          <t>D3</t>
        </is>
      </c>
      <c r="Q32">
        <f>COUNTIF(G32:M32,"A")+COUNTIF(G32:M32,"R/A")</f>
        <v/>
      </c>
      <c r="R32">
        <f>COUNTIF(G32:M32,"R")+COUNTIF(G32:M32,"R/A")</f>
        <v/>
      </c>
      <c r="S32">
        <f>COUNTIF(G32:M32,"C")+COUNTIF(G32:M32,"I")</f>
        <v/>
      </c>
      <c r="T32">
        <f>IF(Q32&lt;&gt;1,"Fix: exactly one A",IF(R32&lt;1,"Fix: needs an R",IF(AND(P32&lt;&gt;"",IFERROR(VLOOKUP(P32,$A$4:$N$264,14,FALSE),N32)&gt;N32),"Fix: depends on a later task",IF(AND(O32-TODAY()&lt;=2,OR(F32="Not Started",F32="In Progress",F32="Blocked")),"Freeze: should be Ready for Review",IF(S32&gt;3,"Trim C and I","OK")))))</f>
        <v/>
      </c>
    </row>
    <row r="33">
      <c r="A33" t="inlineStr">
        <is>
          <t>D5</t>
        </is>
      </c>
      <c r="B33" t="inlineStr">
        <is>
          <t>2 Before the show</t>
        </is>
      </c>
      <c r="C33" t="inlineStr">
        <is>
          <t>Product and demo readiness</t>
        </is>
      </c>
      <c r="D33" s="7" t="inlineStr">
        <is>
          <t>Quick-start guide for guests</t>
        </is>
      </c>
      <c r="E33" t="inlineStr">
        <is>
          <t>Hosted</t>
        </is>
      </c>
      <c r="F33" t="inlineStr">
        <is>
          <t>Not Started</t>
        </is>
      </c>
      <c r="H33" t="inlineStr">
        <is>
          <t>C</t>
        </is>
      </c>
      <c r="J33" t="inlineStr">
        <is>
          <t>R/A</t>
        </is>
      </c>
      <c r="N33" t="n">
        <v>-7</v>
      </c>
      <c r="O33" s="6">
        <f>$C$1+N33</f>
        <v/>
      </c>
      <c r="P33" t="inlineStr">
        <is>
          <t>C2</t>
        </is>
      </c>
      <c r="Q33">
        <f>COUNTIF(G33:M33,"A")+COUNTIF(G33:M33,"R/A")</f>
        <v/>
      </c>
      <c r="R33">
        <f>COUNTIF(G33:M33,"R")+COUNTIF(G33:M33,"R/A")</f>
        <v/>
      </c>
      <c r="S33">
        <f>COUNTIF(G33:M33,"C")+COUNTIF(G33:M33,"I")</f>
        <v/>
      </c>
      <c r="T33">
        <f>IF(Q33&lt;&gt;1,"Fix: exactly one A",IF(R33&lt;1,"Fix: needs an R",IF(AND(P33&lt;&gt;"",IFERROR(VLOOKUP(P33,$A$4:$N$264,14,FALSE),N33)&gt;N33),"Fix: depends on a later task",IF(AND(O33-TODAY()&lt;=2,OR(F33="Not Started",F33="In Progress",F33="Blocked")),"Freeze: should be Ready for Review",IF(S33&gt;3,"Trim C and I","OK")))))</f>
        <v/>
      </c>
    </row>
    <row r="34">
      <c r="A34" t="inlineStr">
        <is>
          <t>G1</t>
        </is>
      </c>
      <c r="B34" t="inlineStr">
        <is>
          <t>2 Before the show</t>
        </is>
      </c>
      <c r="C34" t="inlineStr">
        <is>
          <t>Guest communications</t>
        </is>
      </c>
      <c r="D34" s="7" t="inlineStr">
        <is>
          <t>Invitation and RSVP tracking</t>
        </is>
      </c>
      <c r="E34" t="inlineStr">
        <is>
          <t>Hosted</t>
        </is>
      </c>
      <c r="F34" t="inlineStr">
        <is>
          <t>Not Started</t>
        </is>
      </c>
      <c r="I34" t="inlineStr">
        <is>
          <t>R/A</t>
        </is>
      </c>
      <c r="K34" t="inlineStr">
        <is>
          <t>C</t>
        </is>
      </c>
      <c r="N34" t="n">
        <v>-28</v>
      </c>
      <c r="O34" s="6">
        <f>$C$1+N34</f>
        <v/>
      </c>
      <c r="P34" t="inlineStr">
        <is>
          <t>B1</t>
        </is>
      </c>
      <c r="Q34">
        <f>COUNTIF(G34:M34,"A")+COUNTIF(G34:M34,"R/A")</f>
        <v/>
      </c>
      <c r="R34">
        <f>COUNTIF(G34:M34,"R")+COUNTIF(G34:M34,"R/A")</f>
        <v/>
      </c>
      <c r="S34">
        <f>COUNTIF(G34:M34,"C")+COUNTIF(G34:M34,"I")</f>
        <v/>
      </c>
      <c r="T34">
        <f>IF(Q34&lt;&gt;1,"Fix: exactly one A",IF(R34&lt;1,"Fix: needs an R",IF(AND(P34&lt;&gt;"",IFERROR(VLOOKUP(P34,$A$4:$N$264,14,FALSE),N34)&gt;N34),"Fix: depends on a later task",IF(AND(O34-TODAY()&lt;=2,OR(F34="Not Started",F34="In Progress",F34="Blocked")),"Freeze: should be Ready for Review",IF(S34&gt;3,"Trim C and I","OK")))))</f>
        <v/>
      </c>
    </row>
    <row r="35">
      <c r="A35" t="inlineStr">
        <is>
          <t>G2</t>
        </is>
      </c>
      <c r="B35" t="inlineStr">
        <is>
          <t>2 Before the show</t>
        </is>
      </c>
      <c r="C35" t="inlineStr">
        <is>
          <t>Guest communications</t>
        </is>
      </c>
      <c r="D35" s="7" t="inlineStr">
        <is>
          <t>Email sequence written with send dates (invite, one week, day before, thank-you)</t>
        </is>
      </c>
      <c r="E35" t="inlineStr">
        <is>
          <t>Both</t>
        </is>
      </c>
      <c r="F35" t="inlineStr">
        <is>
          <t>Not Started</t>
        </is>
      </c>
      <c r="G35" t="inlineStr">
        <is>
          <t>C</t>
        </is>
      </c>
      <c r="I35" t="inlineStr">
        <is>
          <t>R/A</t>
        </is>
      </c>
      <c r="N35" t="n">
        <v>-21</v>
      </c>
      <c r="O35" s="6">
        <f>$C$1+N35</f>
        <v/>
      </c>
      <c r="P35" t="inlineStr">
        <is>
          <t>B1</t>
        </is>
      </c>
      <c r="Q35">
        <f>COUNTIF(G35:M35,"A")+COUNTIF(G35:M35,"R/A")</f>
        <v/>
      </c>
      <c r="R35">
        <f>COUNTIF(G35:M35,"R")+COUNTIF(G35:M35,"R/A")</f>
        <v/>
      </c>
      <c r="S35">
        <f>COUNTIF(G35:M35,"C")+COUNTIF(G35:M35,"I")</f>
        <v/>
      </c>
      <c r="T35">
        <f>IF(Q35&lt;&gt;1,"Fix: exactly one A",IF(R35&lt;1,"Fix: needs an R",IF(AND(P35&lt;&gt;"",IFERROR(VLOOKUP(P35,$A$4:$N$264,14,FALSE),N35)&gt;N35),"Fix: depends on a later task",IF(AND(O35-TODAY()&lt;=2,OR(F35="Not Started",F35="In Progress",F35="Blocked")),"Freeze: should be Ready for Review",IF(S35&gt;3,"Trim C and I","OK")))))</f>
        <v/>
      </c>
    </row>
    <row r="36">
      <c r="A36" t="inlineStr">
        <is>
          <t>G3</t>
        </is>
      </c>
      <c r="B36" t="inlineStr">
        <is>
          <t>2 Before the show</t>
        </is>
      </c>
      <c r="C36" t="inlineStr">
        <is>
          <t>Guest communications</t>
        </is>
      </c>
      <c r="D36" s="7" t="inlineStr">
        <is>
          <t>Team briefed on everything guests will receive</t>
        </is>
      </c>
      <c r="E36" t="inlineStr">
        <is>
          <t>Both</t>
        </is>
      </c>
      <c r="F36" t="inlineStr">
        <is>
          <t>Not Started</t>
        </is>
      </c>
      <c r="I36" t="inlineStr">
        <is>
          <t>R/A</t>
        </is>
      </c>
      <c r="L36" t="inlineStr">
        <is>
          <t>I</t>
        </is>
      </c>
      <c r="M36" t="inlineStr">
        <is>
          <t>I</t>
        </is>
      </c>
      <c r="N36" t="n">
        <v>-7</v>
      </c>
      <c r="O36" s="6">
        <f>$C$1+N36</f>
        <v/>
      </c>
      <c r="P36" t="inlineStr">
        <is>
          <t>G2</t>
        </is>
      </c>
      <c r="Q36">
        <f>COUNTIF(G36:M36,"A")+COUNTIF(G36:M36,"R/A")</f>
        <v/>
      </c>
      <c r="R36">
        <f>COUNTIF(G36:M36,"R")+COUNTIF(G36:M36,"R/A")</f>
        <v/>
      </c>
      <c r="S36">
        <f>COUNTIF(G36:M36,"C")+COUNTIF(G36:M36,"I")</f>
        <v/>
      </c>
      <c r="T36">
        <f>IF(Q36&lt;&gt;1,"Fix: exactly one A",IF(R36&lt;1,"Fix: needs an R",IF(AND(P36&lt;&gt;"",IFERROR(VLOOKUP(P36,$A$4:$N$264,14,FALSE),N36)&gt;N36),"Fix: depends on a later task",IF(AND(O36-TODAY()&lt;=2,OR(F36="Not Started",F36="In Progress",F36="Blocked")),"Freeze: should be Ready for Review",IF(S36&gt;3,"Trim C and I","OK")))))</f>
        <v/>
      </c>
    </row>
    <row r="37">
      <c r="A37" t="inlineStr">
        <is>
          <t>G4</t>
        </is>
      </c>
      <c r="B37" t="inlineStr">
        <is>
          <t>4 The week after</t>
        </is>
      </c>
      <c r="C37" t="inlineStr">
        <is>
          <t>Guest communications</t>
        </is>
      </c>
      <c r="D37" s="7" t="inlineStr">
        <is>
          <t>Thank-you sent the same day</t>
        </is>
      </c>
      <c r="E37" t="inlineStr">
        <is>
          <t>Both</t>
        </is>
      </c>
      <c r="F37" t="inlineStr">
        <is>
          <t>Not Started</t>
        </is>
      </c>
      <c r="I37" t="inlineStr">
        <is>
          <t>R</t>
        </is>
      </c>
      <c r="K37" t="inlineStr">
        <is>
          <t>A</t>
        </is>
      </c>
      <c r="N37" t="n">
        <v>0</v>
      </c>
      <c r="O37" s="6">
        <f>$C$1+N37</f>
        <v/>
      </c>
      <c r="P37" t="inlineStr">
        <is>
          <t>G2</t>
        </is>
      </c>
      <c r="Q37">
        <f>COUNTIF(G37:M37,"A")+COUNTIF(G37:M37,"R/A")</f>
        <v/>
      </c>
      <c r="R37">
        <f>COUNTIF(G37:M37,"R")+COUNTIF(G37:M37,"R/A")</f>
        <v/>
      </c>
      <c r="S37">
        <f>COUNTIF(G37:M37,"C")+COUNTIF(G37:M37,"I")</f>
        <v/>
      </c>
      <c r="T37">
        <f>IF(Q37&lt;&gt;1,"Fix: exactly one A",IF(R37&lt;1,"Fix: needs an R",IF(AND(P37&lt;&gt;"",IFERROR(VLOOKUP(P37,$A$4:$N$264,14,FALSE),N37)&gt;N37),"Fix: depends on a later task",IF(AND(O37-TODAY()&lt;=2,OR(F37="Not Started",F37="In Progress",F37="Blocked")),"Freeze: should be Ready for Review",IF(S37&gt;3,"Trim C and I","OK")))))</f>
        <v/>
      </c>
    </row>
    <row r="38">
      <c r="A38" t="inlineStr">
        <is>
          <t>G5</t>
        </is>
      </c>
      <c r="B38" t="inlineStr">
        <is>
          <t>4 The week after</t>
        </is>
      </c>
      <c r="C38" t="inlineStr">
        <is>
          <t>Guest communications</t>
        </is>
      </c>
      <c r="D38" s="7" t="inlineStr">
        <is>
          <t>Feedback survey sent and results collected</t>
        </is>
      </c>
      <c r="E38" t="inlineStr">
        <is>
          <t>Both</t>
        </is>
      </c>
      <c r="F38" t="inlineStr">
        <is>
          <t>Not Started</t>
        </is>
      </c>
      <c r="H38" t="inlineStr">
        <is>
          <t>A</t>
        </is>
      </c>
      <c r="I38" t="inlineStr">
        <is>
          <t>R</t>
        </is>
      </c>
      <c r="N38" t="n">
        <v>3</v>
      </c>
      <c r="O38" s="6">
        <f>$C$1+N38</f>
        <v/>
      </c>
      <c r="Q38">
        <f>COUNTIF(G38:M38,"A")+COUNTIF(G38:M38,"R/A")</f>
        <v/>
      </c>
      <c r="R38">
        <f>COUNTIF(G38:M38,"R")+COUNTIF(G38:M38,"R/A")</f>
        <v/>
      </c>
      <c r="S38">
        <f>COUNTIF(G38:M38,"C")+COUNTIF(G38:M38,"I")</f>
        <v/>
      </c>
      <c r="T38">
        <f>IF(Q38&lt;&gt;1,"Fix: exactly one A",IF(R38&lt;1,"Fix: needs an R",IF(AND(P38&lt;&gt;"",IFERROR(VLOOKUP(P38,$A$4:$N$264,14,FALSE),N38)&gt;N38),"Fix: depends on a later task",IF(AND(O38-TODAY()&lt;=2,OR(F38="Not Started",F38="In Progress",F38="Blocked")),"Freeze: should be Ready for Review",IF(S38&gt;3,"Trim C and I","OK")))))</f>
        <v/>
      </c>
    </row>
    <row r="39">
      <c r="A39" t="inlineStr">
        <is>
          <t>O1</t>
        </is>
      </c>
      <c r="B39" t="inlineStr">
        <is>
          <t>2 Before the show</t>
        </is>
      </c>
      <c r="C39" t="inlineStr">
        <is>
          <t>Day-of operations</t>
        </is>
      </c>
      <c r="D39" s="7" t="inlineStr">
        <is>
          <t>Run of show document</t>
        </is>
      </c>
      <c r="E39" t="inlineStr">
        <is>
          <t>Both</t>
        </is>
      </c>
      <c r="F39" t="inlineStr">
        <is>
          <t>Not Started</t>
        </is>
      </c>
      <c r="G39" t="inlineStr">
        <is>
          <t>A</t>
        </is>
      </c>
      <c r="H39" t="inlineStr">
        <is>
          <t>C</t>
        </is>
      </c>
      <c r="I39" t="inlineStr">
        <is>
          <t>R</t>
        </is>
      </c>
      <c r="N39" t="n">
        <v>-7</v>
      </c>
      <c r="O39" s="6">
        <f>$C$1+N39</f>
        <v/>
      </c>
      <c r="P39" t="inlineStr">
        <is>
          <t>C4</t>
        </is>
      </c>
      <c r="Q39">
        <f>COUNTIF(G39:M39,"A")+COUNTIF(G39:M39,"R/A")</f>
        <v/>
      </c>
      <c r="R39">
        <f>COUNTIF(G39:M39,"R")+COUNTIF(G39:M39,"R/A")</f>
        <v/>
      </c>
      <c r="S39">
        <f>COUNTIF(G39:M39,"C")+COUNTIF(G39:M39,"I")</f>
        <v/>
      </c>
      <c r="T39">
        <f>IF(Q39&lt;&gt;1,"Fix: exactly one A",IF(R39&lt;1,"Fix: needs an R",IF(AND(P39&lt;&gt;"",IFERROR(VLOOKUP(P39,$A$4:$N$264,14,FALSE),N39)&gt;N39),"Fix: depends on a later task",IF(AND(O39-TODAY()&lt;=2,OR(F39="Not Started",F39="In Progress",F39="Blocked")),"Freeze: should be Ready for Review",IF(S39&gt;3,"Trim C and I","OK")))))</f>
        <v/>
      </c>
    </row>
    <row r="40">
      <c r="A40" t="inlineStr">
        <is>
          <t>O2</t>
        </is>
      </c>
      <c r="B40" t="inlineStr">
        <is>
          <t>2 Before the show</t>
        </is>
      </c>
      <c r="C40" t="inlineStr">
        <is>
          <t>Day-of operations</t>
        </is>
      </c>
      <c r="D40" s="7" t="inlineStr">
        <is>
          <t>MC or host named and briefed</t>
        </is>
      </c>
      <c r="E40" t="inlineStr">
        <is>
          <t>Hosted</t>
        </is>
      </c>
      <c r="F40" t="inlineStr">
        <is>
          <t>Not Started</t>
        </is>
      </c>
      <c r="G40" t="inlineStr">
        <is>
          <t>R/A</t>
        </is>
      </c>
      <c r="N40" t="n">
        <v>-7</v>
      </c>
      <c r="O40" s="6">
        <f>$C$1+N40</f>
        <v/>
      </c>
      <c r="P40" t="inlineStr">
        <is>
          <t>O1</t>
        </is>
      </c>
      <c r="Q40">
        <f>COUNTIF(G40:M40,"A")+COUNTIF(G40:M40,"R/A")</f>
        <v/>
      </c>
      <c r="R40">
        <f>COUNTIF(G40:M40,"R")+COUNTIF(G40:M40,"R/A")</f>
        <v/>
      </c>
      <c r="S40">
        <f>COUNTIF(G40:M40,"C")+COUNTIF(G40:M40,"I")</f>
        <v/>
      </c>
      <c r="T40">
        <f>IF(Q40&lt;&gt;1,"Fix: exactly one A",IF(R40&lt;1,"Fix: needs an R",IF(AND(P40&lt;&gt;"",IFERROR(VLOOKUP(P40,$A$4:$N$264,14,FALSE),N40)&gt;N40),"Fix: depends on a later task",IF(AND(O40-TODAY()&lt;=2,OR(F40="Not Started",F40="In Progress",F40="Blocked")),"Freeze: should be Ready for Review",IF(S40&gt;3,"Trim C and I","OK")))))</f>
        <v/>
      </c>
    </row>
    <row r="41">
      <c r="A41" t="inlineStr">
        <is>
          <t>O3</t>
        </is>
      </c>
      <c r="B41" t="inlineStr">
        <is>
          <t>2 Before the show</t>
        </is>
      </c>
      <c r="C41" t="inlineStr">
        <is>
          <t>Day-of operations</t>
        </is>
      </c>
      <c r="D41" s="7" t="inlineStr">
        <is>
          <t>Outstanding items list issued (3 days out)</t>
        </is>
      </c>
      <c r="E41" t="inlineStr">
        <is>
          <t>Both</t>
        </is>
      </c>
      <c r="F41" t="inlineStr">
        <is>
          <t>Not Started</t>
        </is>
      </c>
      <c r="G41" t="inlineStr">
        <is>
          <t>I</t>
        </is>
      </c>
      <c r="I41" t="inlineStr">
        <is>
          <t>R/A</t>
        </is>
      </c>
      <c r="N41" t="n">
        <v>-3</v>
      </c>
      <c r="O41" s="6">
        <f>$C$1+N41</f>
        <v/>
      </c>
      <c r="P41" t="inlineStr">
        <is>
          <t>O1</t>
        </is>
      </c>
      <c r="Q41">
        <f>COUNTIF(G41:M41,"A")+COUNTIF(G41:M41,"R/A")</f>
        <v/>
      </c>
      <c r="R41">
        <f>COUNTIF(G41:M41,"R")+COUNTIF(G41:M41,"R/A")</f>
        <v/>
      </c>
      <c r="S41">
        <f>COUNTIF(G41:M41,"C")+COUNTIF(G41:M41,"I")</f>
        <v/>
      </c>
      <c r="T41">
        <f>IF(Q41&lt;&gt;1,"Fix: exactly one A",IF(R41&lt;1,"Fix: needs an R",IF(AND(P41&lt;&gt;"",IFERROR(VLOOKUP(P41,$A$4:$N$264,14,FALSE),N41)&gt;N41),"Fix: depends on a later task",IF(AND(O41-TODAY()&lt;=2,OR(F41="Not Started",F41="In Progress",F41="Blocked")),"Freeze: should be Ready for Review",IF(S41&gt;3,"Trim C and I","OK")))))</f>
        <v/>
      </c>
    </row>
    <row r="42">
      <c r="A42" t="inlineStr">
        <is>
          <t>O4</t>
        </is>
      </c>
      <c r="B42" t="inlineStr">
        <is>
          <t>2 Before the show</t>
        </is>
      </c>
      <c r="C42" t="inlineStr">
        <is>
          <t>Day-of operations</t>
        </is>
      </c>
      <c r="D42" s="7" t="inlineStr">
        <is>
          <t>Handoff pack delivered to the on-site lead</t>
        </is>
      </c>
      <c r="E42" t="inlineStr">
        <is>
          <t>Both</t>
        </is>
      </c>
      <c r="F42" t="inlineStr">
        <is>
          <t>Not Started</t>
        </is>
      </c>
      <c r="I42" t="inlineStr">
        <is>
          <t>R/A</t>
        </is>
      </c>
      <c r="N42" t="n">
        <v>-3</v>
      </c>
      <c r="O42" s="6">
        <f>$C$1+N42</f>
        <v/>
      </c>
      <c r="P42" t="inlineStr">
        <is>
          <t>O3</t>
        </is>
      </c>
      <c r="Q42">
        <f>COUNTIF(G42:M42,"A")+COUNTIF(G42:M42,"R/A")</f>
        <v/>
      </c>
      <c r="R42">
        <f>COUNTIF(G42:M42,"R")+COUNTIF(G42:M42,"R/A")</f>
        <v/>
      </c>
      <c r="S42">
        <f>COUNTIF(G42:M42,"C")+COUNTIF(G42:M42,"I")</f>
        <v/>
      </c>
      <c r="T42">
        <f>IF(Q42&lt;&gt;1,"Fix: exactly one A",IF(R42&lt;1,"Fix: needs an R",IF(AND(P42&lt;&gt;"",IFERROR(VLOOKUP(P42,$A$4:$N$264,14,FALSE),N42)&gt;N42),"Fix: depends on a later task",IF(AND(O42-TODAY()&lt;=2,OR(F42="Not Started",F42="In Progress",F42="Blocked")),"Freeze: should be Ready for Review",IF(S42&gt;3,"Trim C and I","OK")))))</f>
        <v/>
      </c>
    </row>
    <row r="43">
      <c r="A43" t="inlineStr">
        <is>
          <t>O5</t>
        </is>
      </c>
      <c r="B43" t="inlineStr">
        <is>
          <t>3 At the show</t>
        </is>
      </c>
      <c r="C43" t="inlineStr">
        <is>
          <t>Day-of operations</t>
        </is>
      </c>
      <c r="D43" s="7" t="inlineStr">
        <is>
          <t>Rehearsal and room walkthrough (nothing In Progress today)</t>
        </is>
      </c>
      <c r="E43" t="inlineStr">
        <is>
          <t>Both</t>
        </is>
      </c>
      <c r="F43" t="inlineStr">
        <is>
          <t>Not Started</t>
        </is>
      </c>
      <c r="G43" t="inlineStr">
        <is>
          <t>A</t>
        </is>
      </c>
      <c r="I43" t="inlineStr">
        <is>
          <t>R</t>
        </is>
      </c>
      <c r="J43" t="inlineStr">
        <is>
          <t>R</t>
        </is>
      </c>
      <c r="N43" t="n">
        <v>-1</v>
      </c>
      <c r="O43" s="6">
        <f>$C$1+N43</f>
        <v/>
      </c>
      <c r="P43" t="inlineStr">
        <is>
          <t>O4</t>
        </is>
      </c>
      <c r="Q43">
        <f>COUNTIF(G43:M43,"A")+COUNTIF(G43:M43,"R/A")</f>
        <v/>
      </c>
      <c r="R43">
        <f>COUNTIF(G43:M43,"R")+COUNTIF(G43:M43,"R/A")</f>
        <v/>
      </c>
      <c r="S43">
        <f>COUNTIF(G43:M43,"C")+COUNTIF(G43:M43,"I")</f>
        <v/>
      </c>
      <c r="T43">
        <f>IF(Q43&lt;&gt;1,"Fix: exactly one A",IF(R43&lt;1,"Fix: needs an R",IF(AND(P43&lt;&gt;"",IFERROR(VLOOKUP(P43,$A$4:$N$264,14,FALSE),N43)&gt;N43),"Fix: depends on a later task",IF(AND(O43-TODAY()&lt;=2,OR(F43="Not Started",F43="In Progress",F43="Blocked")),"Freeze: should be Ready for Review",IF(S43&gt;3,"Trim C and I","OK")))))</f>
        <v/>
      </c>
    </row>
    <row r="44">
      <c r="A44" t="inlineStr">
        <is>
          <t>O6</t>
        </is>
      </c>
      <c r="B44" t="inlineStr">
        <is>
          <t>3 At the show</t>
        </is>
      </c>
      <c r="C44" t="inlineStr">
        <is>
          <t>Day-of operations</t>
        </is>
      </c>
      <c r="D44" s="7" t="inlineStr">
        <is>
          <t>Registration and check-in</t>
        </is>
      </c>
      <c r="E44" t="inlineStr">
        <is>
          <t>Both</t>
        </is>
      </c>
      <c r="F44" t="inlineStr">
        <is>
          <t>Not Started</t>
        </is>
      </c>
      <c r="I44" t="inlineStr">
        <is>
          <t>R/A</t>
        </is>
      </c>
      <c r="K44" t="inlineStr">
        <is>
          <t>C</t>
        </is>
      </c>
      <c r="N44" t="n">
        <v>0</v>
      </c>
      <c r="O44" s="6">
        <f>$C$1+N44</f>
        <v/>
      </c>
      <c r="P44" t="inlineStr">
        <is>
          <t>O5</t>
        </is>
      </c>
      <c r="Q44">
        <f>COUNTIF(G44:M44,"A")+COUNTIF(G44:M44,"R/A")</f>
        <v/>
      </c>
      <c r="R44">
        <f>COUNTIF(G44:M44,"R")+COUNTIF(G44:M44,"R/A")</f>
        <v/>
      </c>
      <c r="S44">
        <f>COUNTIF(G44:M44,"C")+COUNTIF(G44:M44,"I")</f>
        <v/>
      </c>
      <c r="T44">
        <f>IF(Q44&lt;&gt;1,"Fix: exactly one A",IF(R44&lt;1,"Fix: needs an R",IF(AND(P44&lt;&gt;"",IFERROR(VLOOKUP(P44,$A$4:$N$264,14,FALSE),N44)&gt;N44),"Fix: depends on a later task",IF(AND(O44-TODAY()&lt;=2,OR(F44="Not Started",F44="In Progress",F44="Blocked")),"Freeze: should be Ready for Review",IF(S44&gt;3,"Trim C and I","OK")))))</f>
        <v/>
      </c>
    </row>
    <row r="45">
      <c r="A45" t="inlineStr">
        <is>
          <t>O7</t>
        </is>
      </c>
      <c r="B45" t="inlineStr">
        <is>
          <t>3 At the show</t>
        </is>
      </c>
      <c r="C45" t="inlineStr">
        <is>
          <t>Day-of operations</t>
        </is>
      </c>
      <c r="D45" s="7" t="inlineStr">
        <is>
          <t>Live tech support</t>
        </is>
      </c>
      <c r="E45" t="inlineStr">
        <is>
          <t>Both</t>
        </is>
      </c>
      <c r="F45" t="inlineStr">
        <is>
          <t>Not Started</t>
        </is>
      </c>
      <c r="J45" t="inlineStr">
        <is>
          <t>R/A</t>
        </is>
      </c>
      <c r="N45" t="n">
        <v>0</v>
      </c>
      <c r="O45" s="6">
        <f>$C$1+N45</f>
        <v/>
      </c>
      <c r="P45" t="inlineStr">
        <is>
          <t>D3</t>
        </is>
      </c>
      <c r="Q45">
        <f>COUNTIF(G45:M45,"A")+COUNTIF(G45:M45,"R/A")</f>
        <v/>
      </c>
      <c r="R45">
        <f>COUNTIF(G45:M45,"R")+COUNTIF(G45:M45,"R/A")</f>
        <v/>
      </c>
      <c r="S45">
        <f>COUNTIF(G45:M45,"C")+COUNTIF(G45:M45,"I")</f>
        <v/>
      </c>
      <c r="T45">
        <f>IF(Q45&lt;&gt;1,"Fix: exactly one A",IF(R45&lt;1,"Fix: needs an R",IF(AND(P45&lt;&gt;"",IFERROR(VLOOKUP(P45,$A$4:$N$264,14,FALSE),N45)&gt;N45),"Fix: depends on a later task",IF(AND(O45-TODAY()&lt;=2,OR(F45="Not Started",F45="In Progress",F45="Blocked")),"Freeze: should be Ready for Review",IF(S45&gt;3,"Trim C and I","OK")))))</f>
        <v/>
      </c>
    </row>
    <row r="46">
      <c r="A46" t="inlineStr">
        <is>
          <t>O8</t>
        </is>
      </c>
      <c r="B46" t="inlineStr">
        <is>
          <t>3 At the show</t>
        </is>
      </c>
      <c r="C46" t="inlineStr">
        <is>
          <t>Day-of operations</t>
        </is>
      </c>
      <c r="D46" s="7" t="inlineStr">
        <is>
          <t>Contingency calls on the day</t>
        </is>
      </c>
      <c r="E46" t="inlineStr">
        <is>
          <t>Both</t>
        </is>
      </c>
      <c r="F46" t="inlineStr">
        <is>
          <t>Not Started</t>
        </is>
      </c>
      <c r="G46" t="inlineStr">
        <is>
          <t>A</t>
        </is>
      </c>
      <c r="I46" t="inlineStr">
        <is>
          <t>R</t>
        </is>
      </c>
      <c r="N46" t="n">
        <v>0</v>
      </c>
      <c r="O46" s="6">
        <f>$C$1+N46</f>
        <v/>
      </c>
      <c r="P46" t="inlineStr">
        <is>
          <t>D4</t>
        </is>
      </c>
      <c r="Q46">
        <f>COUNTIF(G46:M46,"A")+COUNTIF(G46:M46,"R/A")</f>
        <v/>
      </c>
      <c r="R46">
        <f>COUNTIF(G46:M46,"R")+COUNTIF(G46:M46,"R/A")</f>
        <v/>
      </c>
      <c r="S46">
        <f>COUNTIF(G46:M46,"C")+COUNTIF(G46:M46,"I")</f>
        <v/>
      </c>
      <c r="T46">
        <f>IF(Q46&lt;&gt;1,"Fix: exactly one A",IF(R46&lt;1,"Fix: needs an R",IF(AND(P46&lt;&gt;"",IFERROR(VLOOKUP(P46,$A$4:$N$264,14,FALSE),N46)&gt;N46),"Fix: depends on a later task",IF(AND(O46-TODAY()&lt;=2,OR(F46="Not Started",F46="In Progress",F46="Blocked")),"Freeze: should be Ready for Review",IF(S46&gt;3,"Trim C and I","OK")))))</f>
        <v/>
      </c>
    </row>
    <row r="47">
      <c r="A47" t="inlineStr">
        <is>
          <t>X1</t>
        </is>
      </c>
      <c r="B47" t="inlineStr">
        <is>
          <t>1 Before events season</t>
        </is>
      </c>
      <c r="C47" t="inlineStr">
        <is>
          <t>Sponsorship and show selection</t>
        </is>
      </c>
      <c r="D47" s="7" t="inlineStr">
        <is>
          <t>Four evaluation questions answered for each candidate show</t>
        </is>
      </c>
      <c r="E47" t="inlineStr">
        <is>
          <t>Trade show</t>
        </is>
      </c>
      <c r="F47" t="inlineStr">
        <is>
          <t>Not Started</t>
        </is>
      </c>
      <c r="G47" t="inlineStr">
        <is>
          <t>A</t>
        </is>
      </c>
      <c r="I47" t="inlineStr">
        <is>
          <t>R</t>
        </is>
      </c>
      <c r="M47" t="inlineStr">
        <is>
          <t>C</t>
        </is>
      </c>
      <c r="N47" t="n">
        <v>-120</v>
      </c>
      <c r="O47" s="6">
        <f>$C$1+N47</f>
        <v/>
      </c>
      <c r="Q47">
        <f>COUNTIF(G47:M47,"A")+COUNTIF(G47:M47,"R/A")</f>
        <v/>
      </c>
      <c r="R47">
        <f>COUNTIF(G47:M47,"R")+COUNTIF(G47:M47,"R/A")</f>
        <v/>
      </c>
      <c r="S47">
        <f>COUNTIF(G47:M47,"C")+COUNTIF(G47:M47,"I")</f>
        <v/>
      </c>
      <c r="T47">
        <f>IF(Q47&lt;&gt;1,"Fix: exactly one A",IF(R47&lt;1,"Fix: needs an R",IF(AND(P47&lt;&gt;"",IFERROR(VLOOKUP(P47,$A$4:$N$264,14,FALSE),N47)&gt;N47),"Fix: depends on a later task",IF(AND(O47-TODAY()&lt;=2,OR(F47="Not Started",F47="In Progress",F47="Blocked")),"Freeze: should be Ready for Review",IF(S47&gt;3,"Trim C and I","OK")))))</f>
        <v/>
      </c>
    </row>
    <row r="48">
      <c r="A48" t="inlineStr">
        <is>
          <t>X2</t>
        </is>
      </c>
      <c r="B48" t="inlineStr">
        <is>
          <t>1 Before events season</t>
        </is>
      </c>
      <c r="C48" t="inlineStr">
        <is>
          <t>Sponsorship and show selection</t>
        </is>
      </c>
      <c r="D48" s="7" t="inlineStr">
        <is>
          <t>Prospectus and agenda reviewed; airtime confirmed in writing</t>
        </is>
      </c>
      <c r="E48" t="inlineStr">
        <is>
          <t>Trade show</t>
        </is>
      </c>
      <c r="F48" t="inlineStr">
        <is>
          <t>Not Started</t>
        </is>
      </c>
      <c r="G48" t="inlineStr">
        <is>
          <t>C</t>
        </is>
      </c>
      <c r="I48" t="inlineStr">
        <is>
          <t>R/A</t>
        </is>
      </c>
      <c r="N48" t="n">
        <v>-100</v>
      </c>
      <c r="O48" s="6">
        <f>$C$1+N48</f>
        <v/>
      </c>
      <c r="P48" t="inlineStr">
        <is>
          <t>X1</t>
        </is>
      </c>
      <c r="Q48">
        <f>COUNTIF(G48:M48,"A")+COUNTIF(G48:M48,"R/A")</f>
        <v/>
      </c>
      <c r="R48">
        <f>COUNTIF(G48:M48,"R")+COUNTIF(G48:M48,"R/A")</f>
        <v/>
      </c>
      <c r="S48">
        <f>COUNTIF(G48:M48,"C")+COUNTIF(G48:M48,"I")</f>
        <v/>
      </c>
      <c r="T48">
        <f>IF(Q48&lt;&gt;1,"Fix: exactly one A",IF(R48&lt;1,"Fix: needs an R",IF(AND(P48&lt;&gt;"",IFERROR(VLOOKUP(P48,$A$4:$N$264,14,FALSE),N48)&gt;N48),"Fix: depends on a later task",IF(AND(O48-TODAY()&lt;=2,OR(F48="Not Started",F48="In Progress",F48="Blocked")),"Freeze: should be Ready for Review",IF(S48&gt;3,"Trim C and I","OK")))))</f>
        <v/>
      </c>
    </row>
    <row r="49">
      <c r="A49" t="inlineStr">
        <is>
          <t>X3</t>
        </is>
      </c>
      <c r="B49" t="inlineStr">
        <is>
          <t>1 Before events season</t>
        </is>
      </c>
      <c r="C49" t="inlineStr">
        <is>
          <t>Sponsorship and show selection</t>
        </is>
      </c>
      <c r="D49" s="7" t="inlineStr">
        <is>
          <t>Past-show baseline: cost per lead, traffic, customers</t>
        </is>
      </c>
      <c r="E49" t="inlineStr">
        <is>
          <t>Trade show</t>
        </is>
      </c>
      <c r="F49" t="inlineStr">
        <is>
          <t>Not Started</t>
        </is>
      </c>
      <c r="I49" t="inlineStr">
        <is>
          <t>R/A</t>
        </is>
      </c>
      <c r="M49" t="inlineStr">
        <is>
          <t>C</t>
        </is>
      </c>
      <c r="N49" t="n">
        <v>-100</v>
      </c>
      <c r="O49" s="6">
        <f>$C$1+N49</f>
        <v/>
      </c>
      <c r="Q49">
        <f>COUNTIF(G49:M49,"A")+COUNTIF(G49:M49,"R/A")</f>
        <v/>
      </c>
      <c r="R49">
        <f>COUNTIF(G49:M49,"R")+COUNTIF(G49:M49,"R/A")</f>
        <v/>
      </c>
      <c r="S49">
        <f>COUNTIF(G49:M49,"C")+COUNTIF(G49:M49,"I")</f>
        <v/>
      </c>
      <c r="T49">
        <f>IF(Q49&lt;&gt;1,"Fix: exactly one A",IF(R49&lt;1,"Fix: needs an R",IF(AND(P49&lt;&gt;"",IFERROR(VLOOKUP(P49,$A$4:$N$264,14,FALSE),N49)&gt;N49),"Fix: depends on a later task",IF(AND(O49-TODAY()&lt;=2,OR(F49="Not Started",F49="In Progress",F49="Blocked")),"Freeze: should be Ready for Review",IF(S49&gt;3,"Trim C and I","OK")))))</f>
        <v/>
      </c>
    </row>
    <row r="50">
      <c r="A50" t="inlineStr">
        <is>
          <t>X4</t>
        </is>
      </c>
      <c r="B50" t="inlineStr">
        <is>
          <t>1 Before events season</t>
        </is>
      </c>
      <c r="C50" t="inlineStr">
        <is>
          <t>Sponsorship and show selection</t>
        </is>
      </c>
      <c r="D50" s="7" t="inlineStr">
        <is>
          <t>Sponsorship agreement signed</t>
        </is>
      </c>
      <c r="E50" t="inlineStr">
        <is>
          <t>Trade show</t>
        </is>
      </c>
      <c r="F50" t="inlineStr">
        <is>
          <t>Not Started</t>
        </is>
      </c>
      <c r="G50" t="inlineStr">
        <is>
          <t>R/A</t>
        </is>
      </c>
      <c r="I50" t="inlineStr">
        <is>
          <t>C</t>
        </is>
      </c>
      <c r="N50" t="n">
        <v>-84</v>
      </c>
      <c r="O50" s="6">
        <f>$C$1+N50</f>
        <v/>
      </c>
      <c r="P50" t="inlineStr">
        <is>
          <t>X2</t>
        </is>
      </c>
      <c r="Q50">
        <f>COUNTIF(G50:M50,"A")+COUNTIF(G50:M50,"R/A")</f>
        <v/>
      </c>
      <c r="R50">
        <f>COUNTIF(G50:M50,"R")+COUNTIF(G50:M50,"R/A")</f>
        <v/>
      </c>
      <c r="S50">
        <f>COUNTIF(G50:M50,"C")+COUNTIF(G50:M50,"I")</f>
        <v/>
      </c>
      <c r="T50">
        <f>IF(Q50&lt;&gt;1,"Fix: exactly one A",IF(R50&lt;1,"Fix: needs an R",IF(AND(P50&lt;&gt;"",IFERROR(VLOOKUP(P50,$A$4:$N$264,14,FALSE),N50)&gt;N50),"Fix: depends on a later task",IF(AND(O50-TODAY()&lt;=2,OR(F50="Not Started",F50="In Progress",F50="Blocked")),"Freeze: should be Ready for Review",IF(S50&gt;3,"Trim C and I","OK")))))</f>
        <v/>
      </c>
    </row>
    <row r="51">
      <c r="A51" t="inlineStr">
        <is>
          <t>X5</t>
        </is>
      </c>
      <c r="B51" t="inlineStr">
        <is>
          <t>2 Before the show</t>
        </is>
      </c>
      <c r="C51" t="inlineStr">
        <is>
          <t>Sponsorship and show selection</t>
        </is>
      </c>
      <c r="D51" s="7" t="inlineStr">
        <is>
          <t>Organizer deliverables and deadlines tracked</t>
        </is>
      </c>
      <c r="E51" t="inlineStr">
        <is>
          <t>Trade show</t>
        </is>
      </c>
      <c r="F51" t="inlineStr">
        <is>
          <t>Not Started</t>
        </is>
      </c>
      <c r="I51" t="inlineStr">
        <is>
          <t>R/A</t>
        </is>
      </c>
      <c r="N51" t="n">
        <v>-60</v>
      </c>
      <c r="O51" s="6">
        <f>$C$1+N51</f>
        <v/>
      </c>
      <c r="P51" t="inlineStr">
        <is>
          <t>X4</t>
        </is>
      </c>
      <c r="Q51">
        <f>COUNTIF(G51:M51,"A")+COUNTIF(G51:M51,"R/A")</f>
        <v/>
      </c>
      <c r="R51">
        <f>COUNTIF(G51:M51,"R")+COUNTIF(G51:M51,"R/A")</f>
        <v/>
      </c>
      <c r="S51">
        <f>COUNTIF(G51:M51,"C")+COUNTIF(G51:M51,"I")</f>
        <v/>
      </c>
      <c r="T51">
        <f>IF(Q51&lt;&gt;1,"Fix: exactly one A",IF(R51&lt;1,"Fix: needs an R",IF(AND(P51&lt;&gt;"",IFERROR(VLOOKUP(P51,$A$4:$N$264,14,FALSE),N51)&gt;N51),"Fix: depends on a later task",IF(AND(O51-TODAY()&lt;=2,OR(F51="Not Started",F51="In Progress",F51="Blocked")),"Freeze: should be Ready for Review",IF(S51&gt;3,"Trim C and I","OK")))))</f>
        <v/>
      </c>
    </row>
    <row r="52">
      <c r="A52" t="inlineStr">
        <is>
          <t>T1</t>
        </is>
      </c>
      <c r="B52" t="inlineStr">
        <is>
          <t>2 Before the show</t>
        </is>
      </c>
      <c r="C52" t="inlineStr">
        <is>
          <t>Booth and activation</t>
        </is>
      </c>
      <c r="D52" s="7" t="inlineStr">
        <is>
          <t>Booth theme tied to brand story and the show's narrative</t>
        </is>
      </c>
      <c r="E52" t="inlineStr">
        <is>
          <t>Trade show</t>
        </is>
      </c>
      <c r="F52" t="inlineStr">
        <is>
          <t>Not Started</t>
        </is>
      </c>
      <c r="G52" t="inlineStr">
        <is>
          <t>C</t>
        </is>
      </c>
      <c r="I52" t="inlineStr">
        <is>
          <t>R/A</t>
        </is>
      </c>
      <c r="N52" t="n">
        <v>-70</v>
      </c>
      <c r="O52" s="6">
        <f>$C$1+N52</f>
        <v/>
      </c>
      <c r="P52" t="inlineStr">
        <is>
          <t>X4</t>
        </is>
      </c>
      <c r="Q52">
        <f>COUNTIF(G52:M52,"A")+COUNTIF(G52:M52,"R/A")</f>
        <v/>
      </c>
      <c r="R52">
        <f>COUNTIF(G52:M52,"R")+COUNTIF(G52:M52,"R/A")</f>
        <v/>
      </c>
      <c r="S52">
        <f>COUNTIF(G52:M52,"C")+COUNTIF(G52:M52,"I")</f>
        <v/>
      </c>
      <c r="T52">
        <f>IF(Q52&lt;&gt;1,"Fix: exactly one A",IF(R52&lt;1,"Fix: needs an R",IF(AND(P52&lt;&gt;"",IFERROR(VLOOKUP(P52,$A$4:$N$264,14,FALSE),N52)&gt;N52),"Fix: depends on a later task",IF(AND(O52-TODAY()&lt;=2,OR(F52="Not Started",F52="In Progress",F52="Blocked")),"Freeze: should be Ready for Review",IF(S52&gt;3,"Trim C and I","OK")))))</f>
        <v/>
      </c>
    </row>
    <row r="53">
      <c r="A53" t="inlineStr">
        <is>
          <t>T2</t>
        </is>
      </c>
      <c r="B53" t="inlineStr">
        <is>
          <t>2 Before the show</t>
        </is>
      </c>
      <c r="C53" t="inlineStr">
        <is>
          <t>Booth and activation</t>
        </is>
      </c>
      <c r="D53" s="7" t="inlineStr">
        <is>
          <t>Booth build, graphics and shipping</t>
        </is>
      </c>
      <c r="E53" t="inlineStr">
        <is>
          <t>Trade show</t>
        </is>
      </c>
      <c r="F53" t="inlineStr">
        <is>
          <t>Not Started</t>
        </is>
      </c>
      <c r="I53" t="inlineStr">
        <is>
          <t>R/A</t>
        </is>
      </c>
      <c r="N53" t="n">
        <v>-28</v>
      </c>
      <c r="O53" s="6">
        <f>$C$1+N53</f>
        <v/>
      </c>
      <c r="P53" t="inlineStr">
        <is>
          <t>T1</t>
        </is>
      </c>
      <c r="Q53">
        <f>COUNTIF(G53:M53,"A")+COUNTIF(G53:M53,"R/A")</f>
        <v/>
      </c>
      <c r="R53">
        <f>COUNTIF(G53:M53,"R")+COUNTIF(G53:M53,"R/A")</f>
        <v/>
      </c>
      <c r="S53">
        <f>COUNTIF(G53:M53,"C")+COUNTIF(G53:M53,"I")</f>
        <v/>
      </c>
      <c r="T53">
        <f>IF(Q53&lt;&gt;1,"Fix: exactly one A",IF(R53&lt;1,"Fix: needs an R",IF(AND(P53&lt;&gt;"",IFERROR(VLOOKUP(P53,$A$4:$N$264,14,FALSE),N53)&gt;N53),"Fix: depends on a later task",IF(AND(O53-TODAY()&lt;=2,OR(F53="Not Started",F53="In Progress",F53="Blocked")),"Freeze: should be Ready for Review",IF(S53&gt;3,"Trim C and I","OK")))))</f>
        <v/>
      </c>
    </row>
    <row r="54">
      <c r="A54" t="inlineStr">
        <is>
          <t>T3</t>
        </is>
      </c>
      <c r="B54" t="inlineStr">
        <is>
          <t>2 Before the show</t>
        </is>
      </c>
      <c r="C54" t="inlineStr">
        <is>
          <t>Booth and activation</t>
        </is>
      </c>
      <c r="D54" s="7" t="inlineStr">
        <is>
          <t>Traffic driver: the reason to stop</t>
        </is>
      </c>
      <c r="E54" t="inlineStr">
        <is>
          <t>Trade show</t>
        </is>
      </c>
      <c r="F54" t="inlineStr">
        <is>
          <t>Not Started</t>
        </is>
      </c>
      <c r="I54" t="inlineStr">
        <is>
          <t>R/A</t>
        </is>
      </c>
      <c r="M54" t="inlineStr">
        <is>
          <t>C</t>
        </is>
      </c>
      <c r="N54" t="n">
        <v>-42</v>
      </c>
      <c r="O54" s="6">
        <f>$C$1+N54</f>
        <v/>
      </c>
      <c r="P54" t="inlineStr">
        <is>
          <t>T1</t>
        </is>
      </c>
      <c r="Q54">
        <f>COUNTIF(G54:M54,"A")+COUNTIF(G54:M54,"R/A")</f>
        <v/>
      </c>
      <c r="R54">
        <f>COUNTIF(G54:M54,"R")+COUNTIF(G54:M54,"R/A")</f>
        <v/>
      </c>
      <c r="S54">
        <f>COUNTIF(G54:M54,"C")+COUNTIF(G54:M54,"I")</f>
        <v/>
      </c>
      <c r="T54">
        <f>IF(Q54&lt;&gt;1,"Fix: exactly one A",IF(R54&lt;1,"Fix: needs an R",IF(AND(P54&lt;&gt;"",IFERROR(VLOOKUP(P54,$A$4:$N$264,14,FALSE),N54)&gt;N54),"Fix: depends on a later task",IF(AND(O54-TODAY()&lt;=2,OR(F54="Not Started",F54="In Progress",F54="Blocked")),"Freeze: should be Ready for Review",IF(S54&gt;3,"Trim C and I","OK")))))</f>
        <v/>
      </c>
    </row>
    <row r="55">
      <c r="A55" t="inlineStr">
        <is>
          <t>T4</t>
        </is>
      </c>
      <c r="B55" t="inlineStr">
        <is>
          <t>2 Before the show</t>
        </is>
      </c>
      <c r="C55" t="inlineStr">
        <is>
          <t>Booth and activation</t>
        </is>
      </c>
      <c r="D55" s="7" t="inlineStr">
        <is>
          <t>Team briefing: message, look, talking points, booth rules</t>
        </is>
      </c>
      <c r="E55" t="inlineStr">
        <is>
          <t>Trade show</t>
        </is>
      </c>
      <c r="F55" t="inlineStr">
        <is>
          <t>Not Started</t>
        </is>
      </c>
      <c r="I55" t="inlineStr">
        <is>
          <t>C</t>
        </is>
      </c>
      <c r="L55" t="inlineStr">
        <is>
          <t>R/A</t>
        </is>
      </c>
      <c r="M55" t="inlineStr">
        <is>
          <t>C</t>
        </is>
      </c>
      <c r="N55" t="n">
        <v>-3</v>
      </c>
      <c r="O55" s="6">
        <f>$C$1+N55</f>
        <v/>
      </c>
      <c r="P55" t="inlineStr">
        <is>
          <t>G2</t>
        </is>
      </c>
      <c r="Q55">
        <f>COUNTIF(G55:M55,"A")+COUNTIF(G55:M55,"R/A")</f>
        <v/>
      </c>
      <c r="R55">
        <f>COUNTIF(G55:M55,"R")+COUNTIF(G55:M55,"R/A")</f>
        <v/>
      </c>
      <c r="S55">
        <f>COUNTIF(G55:M55,"C")+COUNTIF(G55:M55,"I")</f>
        <v/>
      </c>
      <c r="T55">
        <f>IF(Q55&lt;&gt;1,"Fix: exactly one A",IF(R55&lt;1,"Fix: needs an R",IF(AND(P55&lt;&gt;"",IFERROR(VLOOKUP(P55,$A$4:$N$264,14,FALSE),N55)&gt;N55),"Fix: depends on a later task",IF(AND(O55-TODAY()&lt;=2,OR(F55="Not Started",F55="In Progress",F55="Blocked")),"Freeze: should be Ready for Review",IF(S55&gt;3,"Trim C and I","OK")))))</f>
        <v/>
      </c>
    </row>
    <row r="56">
      <c r="A56" t="inlineStr">
        <is>
          <t>T5</t>
        </is>
      </c>
      <c r="B56" t="inlineStr">
        <is>
          <t>3 At the show</t>
        </is>
      </c>
      <c r="C56" t="inlineStr">
        <is>
          <t>Booth and activation</t>
        </is>
      </c>
      <c r="D56" s="7" t="inlineStr">
        <is>
          <t>Booth open, staffed and on schedule</t>
        </is>
      </c>
      <c r="E56" t="inlineStr">
        <is>
          <t>Trade show</t>
        </is>
      </c>
      <c r="F56" t="inlineStr">
        <is>
          <t>Not Started</t>
        </is>
      </c>
      <c r="L56" t="inlineStr">
        <is>
          <t>R/A</t>
        </is>
      </c>
      <c r="N56" t="n">
        <v>0</v>
      </c>
      <c r="O56" s="6">
        <f>$C$1+N56</f>
        <v/>
      </c>
      <c r="P56" t="inlineStr">
        <is>
          <t>T4</t>
        </is>
      </c>
      <c r="Q56">
        <f>COUNTIF(G56:M56,"A")+COUNTIF(G56:M56,"R/A")</f>
        <v/>
      </c>
      <c r="R56">
        <f>COUNTIF(G56:M56,"R")+COUNTIF(G56:M56,"R/A")</f>
        <v/>
      </c>
      <c r="S56">
        <f>COUNTIF(G56:M56,"C")+COUNTIF(G56:M56,"I")</f>
        <v/>
      </c>
      <c r="T56">
        <f>IF(Q56&lt;&gt;1,"Fix: exactly one A",IF(R56&lt;1,"Fix: needs an R",IF(AND(P56&lt;&gt;"",IFERROR(VLOOKUP(P56,$A$4:$N$264,14,FALSE),N56)&gt;N56),"Fix: depends on a later task",IF(AND(O56-TODAY()&lt;=2,OR(F56="Not Started",F56="In Progress",F56="Blocked")),"Freeze: should be Ready for Review",IF(S56&gt;3,"Trim C and I","OK")))))</f>
        <v/>
      </c>
    </row>
    <row r="57">
      <c r="A57" t="inlineStr">
        <is>
          <t>L1</t>
        </is>
      </c>
      <c r="B57" t="inlineStr">
        <is>
          <t>2 Before the show</t>
        </is>
      </c>
      <c r="C57" t="inlineStr">
        <is>
          <t>Lead capture and follow-up</t>
        </is>
      </c>
      <c r="D57" s="7" t="inlineStr">
        <is>
          <t>Capture method and fields agreed with sales</t>
        </is>
      </c>
      <c r="E57" t="inlineStr">
        <is>
          <t>Trade show</t>
        </is>
      </c>
      <c r="F57" t="inlineStr">
        <is>
          <t>Not Started</t>
        </is>
      </c>
      <c r="I57" t="inlineStr">
        <is>
          <t>R</t>
        </is>
      </c>
      <c r="M57" t="inlineStr">
        <is>
          <t>A</t>
        </is>
      </c>
      <c r="N57" t="n">
        <v>-28</v>
      </c>
      <c r="O57" s="6">
        <f>$C$1+N57</f>
        <v/>
      </c>
      <c r="P57" t="inlineStr">
        <is>
          <t>S2</t>
        </is>
      </c>
      <c r="Q57">
        <f>COUNTIF(G57:M57,"A")+COUNTIF(G57:M57,"R/A")</f>
        <v/>
      </c>
      <c r="R57">
        <f>COUNTIF(G57:M57,"R")+COUNTIF(G57:M57,"R/A")</f>
        <v/>
      </c>
      <c r="S57">
        <f>COUNTIF(G57:M57,"C")+COUNTIF(G57:M57,"I")</f>
        <v/>
      </c>
      <c r="T57">
        <f>IF(Q57&lt;&gt;1,"Fix: exactly one A",IF(R57&lt;1,"Fix: needs an R",IF(AND(P57&lt;&gt;"",IFERROR(VLOOKUP(P57,$A$4:$N$264,14,FALSE),N57)&gt;N57),"Fix: depends on a later task",IF(AND(O57-TODAY()&lt;=2,OR(F57="Not Started",F57="In Progress",F57="Blocked")),"Freeze: should be Ready for Review",IF(S57&gt;3,"Trim C and I","OK")))))</f>
        <v/>
      </c>
    </row>
    <row r="58">
      <c r="A58" t="inlineStr">
        <is>
          <t>L2</t>
        </is>
      </c>
      <c r="B58" t="inlineStr">
        <is>
          <t>2 Before the show</t>
        </is>
      </c>
      <c r="C58" t="inlineStr">
        <is>
          <t>Lead capture and follow-up</t>
        </is>
      </c>
      <c r="D58" s="7" t="inlineStr">
        <is>
          <t>Three pre-show touches sent</t>
        </is>
      </c>
      <c r="E58" t="inlineStr">
        <is>
          <t>Trade show</t>
        </is>
      </c>
      <c r="F58" t="inlineStr">
        <is>
          <t>Not Started</t>
        </is>
      </c>
      <c r="I58" t="inlineStr">
        <is>
          <t>R/A</t>
        </is>
      </c>
      <c r="M58" t="inlineStr">
        <is>
          <t>C</t>
        </is>
      </c>
      <c r="N58" t="n">
        <v>-7</v>
      </c>
      <c r="O58" s="6">
        <f>$C$1+N58</f>
        <v/>
      </c>
      <c r="P58" t="inlineStr">
        <is>
          <t>G2</t>
        </is>
      </c>
      <c r="Q58">
        <f>COUNTIF(G58:M58,"A")+COUNTIF(G58:M58,"R/A")</f>
        <v/>
      </c>
      <c r="R58">
        <f>COUNTIF(G58:M58,"R")+COUNTIF(G58:M58,"R/A")</f>
        <v/>
      </c>
      <c r="S58">
        <f>COUNTIF(G58:M58,"C")+COUNTIF(G58:M58,"I")</f>
        <v/>
      </c>
      <c r="T58">
        <f>IF(Q58&lt;&gt;1,"Fix: exactly one A",IF(R58&lt;1,"Fix: needs an R",IF(AND(P58&lt;&gt;"",IFERROR(VLOOKUP(P58,$A$4:$N$264,14,FALSE),N58)&gt;N58),"Fix: depends on a later task",IF(AND(O58-TODAY()&lt;=2,OR(F58="Not Started",F58="In Progress",F58="Blocked")),"Freeze: should be Ready for Review",IF(S58&gt;3,"Trim C and I","OK")))))</f>
        <v/>
      </c>
    </row>
    <row r="59">
      <c r="A59" t="inlineStr">
        <is>
          <t>L3</t>
        </is>
      </c>
      <c r="B59" t="inlineStr">
        <is>
          <t>3 At the show</t>
        </is>
      </c>
      <c r="C59" t="inlineStr">
        <is>
          <t>Lead capture and follow-up</t>
        </is>
      </c>
      <c r="D59" s="7" t="inlineStr">
        <is>
          <t>Daily booth sync: who owns which conversation</t>
        </is>
      </c>
      <c r="E59" t="inlineStr">
        <is>
          <t>Trade show</t>
        </is>
      </c>
      <c r="F59" t="inlineStr">
        <is>
          <t>Not Started</t>
        </is>
      </c>
      <c r="L59" t="inlineStr">
        <is>
          <t>R/A</t>
        </is>
      </c>
      <c r="M59" t="inlineStr">
        <is>
          <t>C</t>
        </is>
      </c>
      <c r="N59" t="n">
        <v>0</v>
      </c>
      <c r="O59" s="6">
        <f>$C$1+N59</f>
        <v/>
      </c>
      <c r="P59" t="inlineStr">
        <is>
          <t>L1</t>
        </is>
      </c>
      <c r="Q59">
        <f>COUNTIF(G59:M59,"A")+COUNTIF(G59:M59,"R/A")</f>
        <v/>
      </c>
      <c r="R59">
        <f>COUNTIF(G59:M59,"R")+COUNTIF(G59:M59,"R/A")</f>
        <v/>
      </c>
      <c r="S59">
        <f>COUNTIF(G59:M59,"C")+COUNTIF(G59:M59,"I")</f>
        <v/>
      </c>
      <c r="T59">
        <f>IF(Q59&lt;&gt;1,"Fix: exactly one A",IF(R59&lt;1,"Fix: needs an R",IF(AND(P59&lt;&gt;"",IFERROR(VLOOKUP(P59,$A$4:$N$264,14,FALSE),N59)&gt;N59),"Fix: depends on a later task",IF(AND(O59-TODAY()&lt;=2,OR(F59="Not Started",F59="In Progress",F59="Blocked")),"Freeze: should be Ready for Review",IF(S59&gt;3,"Trim C and I","OK")))))</f>
        <v/>
      </c>
    </row>
    <row r="60">
      <c r="A60" t="inlineStr">
        <is>
          <t>L4</t>
        </is>
      </c>
      <c r="B60" t="inlineStr">
        <is>
          <t>4 The week after</t>
        </is>
      </c>
      <c r="C60" t="inlineStr">
        <is>
          <t>Lead capture and follow-up</t>
        </is>
      </c>
      <c r="D60" s="7" t="inlineStr">
        <is>
          <t>Follow-up sent, one owner per relationship</t>
        </is>
      </c>
      <c r="E60" t="inlineStr">
        <is>
          <t>Trade show</t>
        </is>
      </c>
      <c r="F60" t="inlineStr">
        <is>
          <t>Not Started</t>
        </is>
      </c>
      <c r="I60" t="inlineStr">
        <is>
          <t>I</t>
        </is>
      </c>
      <c r="M60" t="inlineStr">
        <is>
          <t>R/A</t>
        </is>
      </c>
      <c r="N60" t="n">
        <v>3</v>
      </c>
      <c r="O60" s="6">
        <f>$C$1+N60</f>
        <v/>
      </c>
      <c r="P60" t="inlineStr">
        <is>
          <t>L3</t>
        </is>
      </c>
      <c r="Q60">
        <f>COUNTIF(G60:M60,"A")+COUNTIF(G60:M60,"R/A")</f>
        <v/>
      </c>
      <c r="R60">
        <f>COUNTIF(G60:M60,"R")+COUNTIF(G60:M60,"R/A")</f>
        <v/>
      </c>
      <c r="S60">
        <f>COUNTIF(G60:M60,"C")+COUNTIF(G60:M60,"I")</f>
        <v/>
      </c>
      <c r="T60">
        <f>IF(Q60&lt;&gt;1,"Fix: exactly one A",IF(R60&lt;1,"Fix: needs an R",IF(AND(P60&lt;&gt;"",IFERROR(VLOOKUP(P60,$A$4:$N$264,14,FALSE),N60)&gt;N60),"Fix: depends on a later task",IF(AND(O60-TODAY()&lt;=2,OR(F60="Not Started",F60="In Progress",F60="Blocked")),"Freeze: should be Ready for Review",IF(S60&gt;3,"Trim C and I","OK")))))</f>
        <v/>
      </c>
    </row>
    <row r="61">
      <c r="A61" t="inlineStr">
        <is>
          <t>L5</t>
        </is>
      </c>
      <c r="B61" t="inlineStr">
        <is>
          <t>5 Back at the office</t>
        </is>
      </c>
      <c r="C61" t="inlineStr">
        <is>
          <t>Lead capture and follow-up</t>
        </is>
      </c>
      <c r="D61" s="7" t="inlineStr">
        <is>
          <t>Leads and pipeline counted at 30 days</t>
        </is>
      </c>
      <c r="E61" t="inlineStr">
        <is>
          <t>Trade show</t>
        </is>
      </c>
      <c r="F61" t="inlineStr">
        <is>
          <t>Not Started</t>
        </is>
      </c>
      <c r="G61" t="inlineStr">
        <is>
          <t>I</t>
        </is>
      </c>
      <c r="M61" t="inlineStr">
        <is>
          <t>R/A</t>
        </is>
      </c>
      <c r="N61" t="n">
        <v>30</v>
      </c>
      <c r="O61" s="6">
        <f>$C$1+N61</f>
        <v/>
      </c>
      <c r="P61" t="inlineStr">
        <is>
          <t>L4</t>
        </is>
      </c>
      <c r="Q61">
        <f>COUNTIF(G61:M61,"A")+COUNTIF(G61:M61,"R/A")</f>
        <v/>
      </c>
      <c r="R61">
        <f>COUNTIF(G61:M61,"R")+COUNTIF(G61:M61,"R/A")</f>
        <v/>
      </c>
      <c r="S61">
        <f>COUNTIF(G61:M61,"C")+COUNTIF(G61:M61,"I")</f>
        <v/>
      </c>
      <c r="T61">
        <f>IF(Q61&lt;&gt;1,"Fix: exactly one A",IF(R61&lt;1,"Fix: needs an R",IF(AND(P61&lt;&gt;"",IFERROR(VLOOKUP(P61,$A$4:$N$264,14,FALSE),N61)&gt;N61),"Fix: depends on a later task",IF(AND(O61-TODAY()&lt;=2,OR(F61="Not Started",F61="In Progress",F61="Blocked")),"Freeze: should be Ready for Review",IF(S61&gt;3,"Trim C and I","OK")))))</f>
        <v/>
      </c>
    </row>
    <row r="62">
      <c r="A62" t="inlineStr">
        <is>
          <t>Z1</t>
        </is>
      </c>
      <c r="B62" t="inlineStr">
        <is>
          <t>4 The week after</t>
        </is>
      </c>
      <c r="C62" t="inlineStr">
        <is>
          <t>Strategy and outcomes</t>
        </is>
      </c>
      <c r="D62" s="7" t="inlineStr">
        <is>
          <t>Debrief held (booked before the event)</t>
        </is>
      </c>
      <c r="E62" t="inlineStr">
        <is>
          <t>Both</t>
        </is>
      </c>
      <c r="F62" t="inlineStr">
        <is>
          <t>Not Started</t>
        </is>
      </c>
      <c r="G62" t="inlineStr">
        <is>
          <t>A</t>
        </is>
      </c>
      <c r="H62" t="inlineStr">
        <is>
          <t>C</t>
        </is>
      </c>
      <c r="I62" t="inlineStr">
        <is>
          <t>R</t>
        </is>
      </c>
      <c r="N62" t="n">
        <v>5</v>
      </c>
      <c r="O62" s="6">
        <f>$C$1+N62</f>
        <v/>
      </c>
      <c r="Q62">
        <f>COUNTIF(G62:M62,"A")+COUNTIF(G62:M62,"R/A")</f>
        <v/>
      </c>
      <c r="R62">
        <f>COUNTIF(G62:M62,"R")+COUNTIF(G62:M62,"R/A")</f>
        <v/>
      </c>
      <c r="S62">
        <f>COUNTIF(G62:M62,"C")+COUNTIF(G62:M62,"I")</f>
        <v/>
      </c>
      <c r="T62">
        <f>IF(Q62&lt;&gt;1,"Fix: exactly one A",IF(R62&lt;1,"Fix: needs an R",IF(AND(P62&lt;&gt;"",IFERROR(VLOOKUP(P62,$A$4:$N$264,14,FALSE),N62)&gt;N62),"Fix: depends on a later task",IF(AND(O62-TODAY()&lt;=2,OR(F62="Not Started",F62="In Progress",F62="Blocked")),"Freeze: should be Ready for Review",IF(S62&gt;3,"Trim C and I","OK")))))</f>
        <v/>
      </c>
    </row>
    <row r="63">
      <c r="A63" t="inlineStr">
        <is>
          <t>Z2</t>
        </is>
      </c>
      <c r="B63" t="inlineStr">
        <is>
          <t>5 Back at the office</t>
        </is>
      </c>
      <c r="C63" t="inlineStr">
        <is>
          <t>Strategy and outcomes</t>
        </is>
      </c>
      <c r="D63" s="7" t="inlineStr">
        <is>
          <t>30-day outcome checked against the success criteria</t>
        </is>
      </c>
      <c r="E63" t="inlineStr">
        <is>
          <t>Both</t>
        </is>
      </c>
      <c r="F63" t="inlineStr">
        <is>
          <t>Not Started</t>
        </is>
      </c>
      <c r="G63" t="inlineStr">
        <is>
          <t>A</t>
        </is>
      </c>
      <c r="I63" t="inlineStr">
        <is>
          <t>R</t>
        </is>
      </c>
      <c r="N63" t="n">
        <v>30</v>
      </c>
      <c r="O63" s="6">
        <f>$C$1+N63</f>
        <v/>
      </c>
      <c r="P63" t="inlineStr">
        <is>
          <t>Z1</t>
        </is>
      </c>
      <c r="Q63">
        <f>COUNTIF(G63:M63,"A")+COUNTIF(G63:M63,"R/A")</f>
        <v/>
      </c>
      <c r="R63">
        <f>COUNTIF(G63:M63,"R")+COUNTIF(G63:M63,"R/A")</f>
        <v/>
      </c>
      <c r="S63">
        <f>COUNTIF(G63:M63,"C")+COUNTIF(G63:M63,"I")</f>
        <v/>
      </c>
      <c r="T63">
        <f>IF(Q63&lt;&gt;1,"Fix: exactly one A",IF(R63&lt;1,"Fix: needs an R",IF(AND(P63&lt;&gt;"",IFERROR(VLOOKUP(P63,$A$4:$N$264,14,FALSE),N63)&gt;N63),"Fix: depends on a later task",IF(AND(O63-TODAY()&lt;=2,OR(F63="Not Started",F63="In Progress",F63="Blocked")),"Freeze: should be Ready for Review",IF(S63&gt;3,"Trim C and I","OK")))))</f>
        <v/>
      </c>
    </row>
    <row r="64">
      <c r="A64" t="inlineStr">
        <is>
          <t>Z3</t>
        </is>
      </c>
      <c r="B64" t="inlineStr">
        <is>
          <t>5 Back at the office</t>
        </is>
      </c>
      <c r="C64" t="inlineStr">
        <is>
          <t>Strategy and outcomes</t>
        </is>
      </c>
      <c r="D64" s="7" t="inlineStr">
        <is>
          <t>Matrix saved as the template for the next event</t>
        </is>
      </c>
      <c r="E64" t="inlineStr">
        <is>
          <t>Both</t>
        </is>
      </c>
      <c r="F64" t="inlineStr">
        <is>
          <t>Not Started</t>
        </is>
      </c>
      <c r="I64" t="inlineStr">
        <is>
          <t>R/A</t>
        </is>
      </c>
      <c r="N64" t="n">
        <v>30</v>
      </c>
      <c r="O64" s="6">
        <f>$C$1+N64</f>
        <v/>
      </c>
      <c r="P64" t="inlineStr">
        <is>
          <t>Z1</t>
        </is>
      </c>
      <c r="Q64">
        <f>COUNTIF(G64:M64,"A")+COUNTIF(G64:M64,"R/A")</f>
        <v/>
      </c>
      <c r="R64">
        <f>COUNTIF(G64:M64,"R")+COUNTIF(G64:M64,"R/A")</f>
        <v/>
      </c>
      <c r="S64">
        <f>COUNTIF(G64:M64,"C")+COUNTIF(G64:M64,"I")</f>
        <v/>
      </c>
      <c r="T64">
        <f>IF(Q64&lt;&gt;1,"Fix: exactly one A",IF(R64&lt;1,"Fix: needs an R",IF(AND(P64&lt;&gt;"",IFERROR(VLOOKUP(P64,$A$4:$N$264,14,FALSE),N64)&gt;N64),"Fix: depends on a later task",IF(AND(O64-TODAY()&lt;=2,OR(F64="Not Started",F64="In Progress",F64="Blocked")),"Freeze: should be Ready for Review",IF(S64&gt;3,"Trim C and I","OK")))))</f>
        <v/>
      </c>
    </row>
  </sheetData>
  <autoFilter ref="A3:T64"/>
  <conditionalFormatting sqref="T4:T264">
    <cfRule type="expression" priority="1" dxfId="0">
      <formula>LEFT(T4,3)="Fix"</formula>
    </cfRule>
    <cfRule type="expression" priority="2" dxfId="1">
      <formula>LEFT(T4,6)="Freeze"</formula>
    </cfRule>
  </conditionalFormatting>
  <conditionalFormatting sqref="G4:M264">
    <cfRule type="expression" priority="3" dxfId="2">
      <formula>OR(G4="A",G4="R/A")</formula>
    </cfRule>
  </conditionalFormatting>
  <dataValidations count="3">
    <dataValidation sqref="F4:F264" showDropDown="0" showInputMessage="0" showErrorMessage="0" allowBlank="0" type="list">
      <formula1>"Not Started,In Progress,Blocked,Ready for Review,Complete"</formula1>
    </dataValidation>
    <dataValidation sqref="G4:M264" showDropDown="0" showInputMessage="0" showErrorMessage="0" allowBlank="1" type="list">
      <formula1>"R,A,R/A,C,I"</formula1>
    </dataValidation>
    <dataValidation sqref="E4:E264" showDropDown="0" showInputMessage="0" showErrorMessage="0" allowBlank="1" type="list">
      <formula1>"Hosted,Trade show,Both"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48" customWidth="1" min="5" max="5"/>
  </cols>
  <sheetData>
    <row r="1">
      <c r="A1" s="4" t="inlineStr">
        <is>
          <t>SAMPLE. Counts update from the Matrix sheet.</t>
        </is>
      </c>
    </row>
    <row r="3">
      <c r="A3" s="3" t="inlineStr">
        <is>
          <t>Role</t>
        </is>
      </c>
      <c r="B3" s="3" t="inlineStr">
        <is>
          <t>Accountable on</t>
        </is>
      </c>
      <c r="C3" s="3" t="inlineStr">
        <is>
          <t>Responsible on</t>
        </is>
      </c>
      <c r="D3" s="3" t="inlineStr">
        <is>
          <t>Share of all A</t>
        </is>
      </c>
      <c r="E3" s="3" t="inlineStr">
        <is>
          <t>Load</t>
        </is>
      </c>
    </row>
    <row r="4">
      <c r="A4" t="inlineStr">
        <is>
          <t>Executive sponsor</t>
        </is>
      </c>
      <c r="B4">
        <f>COUNTIF(Matrix!G4:G264,"A")+COUNTIF(Matrix!G4:G264,"R/A")</f>
        <v/>
      </c>
      <c r="C4">
        <f>COUNTIF(Matrix!G4:G264,"R")+COUNTIF(Matrix!G4:G264,"R/A")</f>
        <v/>
      </c>
      <c r="D4" s="8">
        <f>IFERROR(B4/SUM($B$4:$B$10),0)</f>
        <v/>
      </c>
      <c r="E4">
        <f>IF(D4&gt;0.4,"Heavy: one role owns over 40% of outcomes","")</f>
        <v/>
      </c>
    </row>
    <row r="5">
      <c r="A5" t="inlineStr">
        <is>
          <t>Program lead</t>
        </is>
      </c>
      <c r="B5">
        <f>COUNTIF(Matrix!H4:H264,"A")+COUNTIF(Matrix!H4:H264,"R/A")</f>
        <v/>
      </c>
      <c r="C5">
        <f>COUNTIF(Matrix!H4:H264,"R")+COUNTIF(Matrix!H4:H264,"R/A")</f>
        <v/>
      </c>
      <c r="D5" s="8">
        <f>IFERROR(B5/SUM($B$4:$B$10),0)</f>
        <v/>
      </c>
      <c r="E5">
        <f>IF(D5&gt;0.4,"Heavy: one role owns over 40% of outcomes","")</f>
        <v/>
      </c>
    </row>
    <row r="6">
      <c r="A6" t="inlineStr">
        <is>
          <t>Event lead</t>
        </is>
      </c>
      <c r="B6">
        <f>COUNTIF(Matrix!I4:I264,"A")+COUNTIF(Matrix!I4:I264,"R/A")</f>
        <v/>
      </c>
      <c r="C6">
        <f>COUNTIF(Matrix!I4:I264,"R")+COUNTIF(Matrix!I4:I264,"R/A")</f>
        <v/>
      </c>
      <c r="D6" s="8">
        <f>IFERROR(B6/SUM($B$4:$B$10),0)</f>
        <v/>
      </c>
      <c r="E6">
        <f>IF(D6&gt;0.4,"Heavy: one role owns over 40% of outcomes","")</f>
        <v/>
      </c>
    </row>
    <row r="7">
      <c r="A7" t="inlineStr">
        <is>
          <t>Product or technical lead</t>
        </is>
      </c>
      <c r="B7">
        <f>COUNTIF(Matrix!J4:J264,"A")+COUNTIF(Matrix!J4:J264,"R/A")</f>
        <v/>
      </c>
      <c r="C7">
        <f>COUNTIF(Matrix!J4:J264,"R")+COUNTIF(Matrix!J4:J264,"R/A")</f>
        <v/>
      </c>
      <c r="D7" s="8">
        <f>IFERROR(B7/SUM($B$4:$B$10),0)</f>
        <v/>
      </c>
      <c r="E7">
        <f>IF(D7&gt;0.4,"Heavy: one role owns over 40% of outcomes","")</f>
        <v/>
      </c>
    </row>
    <row r="8">
      <c r="A8" t="inlineStr">
        <is>
          <t>Relationship lead</t>
        </is>
      </c>
      <c r="B8">
        <f>COUNTIF(Matrix!K4:K264,"A")+COUNTIF(Matrix!K4:K264,"R/A")</f>
        <v/>
      </c>
      <c r="C8">
        <f>COUNTIF(Matrix!K4:K264,"R")+COUNTIF(Matrix!K4:K264,"R/A")</f>
        <v/>
      </c>
      <c r="D8" s="8">
        <f>IFERROR(B8/SUM($B$4:$B$10),0)</f>
        <v/>
      </c>
      <c r="E8">
        <f>IF(D8&gt;0.4,"Heavy: one role owns over 40% of outcomes","")</f>
        <v/>
      </c>
    </row>
    <row r="9">
      <c r="A9" t="inlineStr">
        <is>
          <t>Booth captain</t>
        </is>
      </c>
      <c r="B9">
        <f>COUNTIF(Matrix!L4:L264,"A")+COUNTIF(Matrix!L4:L264,"R/A")</f>
        <v/>
      </c>
      <c r="C9">
        <f>COUNTIF(Matrix!L4:L264,"R")+COUNTIF(Matrix!L4:L264,"R/A")</f>
        <v/>
      </c>
      <c r="D9" s="8">
        <f>IFERROR(B9/SUM($B$4:$B$10),0)</f>
        <v/>
      </c>
      <c r="E9">
        <f>IF(D9&gt;0.4,"Heavy: one role owns over 40% of outcomes","")</f>
        <v/>
      </c>
    </row>
    <row r="10">
      <c r="A10" t="inlineStr">
        <is>
          <t>Sales lead</t>
        </is>
      </c>
      <c r="B10">
        <f>COUNTIF(Matrix!M4:M264,"A")+COUNTIF(Matrix!M4:M264,"R/A")</f>
        <v/>
      </c>
      <c r="C10">
        <f>COUNTIF(Matrix!M4:M264,"R")+COUNTIF(Matrix!M4:M264,"R/A")</f>
        <v/>
      </c>
      <c r="D10" s="8">
        <f>IFERROR(B10/SUM($B$4:$B$10),0)</f>
        <v/>
      </c>
      <c r="E10">
        <f>IF(D10&gt;0.4,"Heavy: one role owns over 40% of outcomes","")</f>
        <v/>
      </c>
    </row>
    <row r="13">
      <c r="A13" s="3" t="inlineStr">
        <is>
          <t>Status</t>
        </is>
      </c>
      <c r="B13" s="3" t="inlineStr">
        <is>
          <t>Rows</t>
        </is>
      </c>
    </row>
    <row r="14">
      <c r="A14" t="inlineStr">
        <is>
          <t>Not Started</t>
        </is>
      </c>
      <c r="B14">
        <f>COUNTIF(Matrix!F4:F264,"Not Started")</f>
        <v/>
      </c>
    </row>
    <row r="15">
      <c r="A15" t="inlineStr">
        <is>
          <t>In Progress</t>
        </is>
      </c>
      <c r="B15">
        <f>COUNTIF(Matrix!F4:F264,"In Progress")</f>
        <v/>
      </c>
    </row>
    <row r="16">
      <c r="A16" t="inlineStr">
        <is>
          <t>Blocked</t>
        </is>
      </c>
      <c r="B16">
        <f>COUNTIF(Matrix!F4:F264,"Blocked")</f>
        <v/>
      </c>
    </row>
    <row r="17">
      <c r="A17" t="inlineStr">
        <is>
          <t>Ready for Review</t>
        </is>
      </c>
      <c r="B17">
        <f>COUNTIF(Matrix!F4:F264,"Ready for Review")</f>
        <v/>
      </c>
    </row>
    <row r="18">
      <c r="A18" t="inlineStr">
        <is>
          <t>Complete</t>
        </is>
      </c>
      <c r="B18">
        <f>COUNTIF(Matrix!F4:F264,"Complete")</f>
        <v/>
      </c>
    </row>
    <row r="20">
      <c r="A20" t="inlineStr">
        <is>
          <t>Rows needing a fix</t>
        </is>
      </c>
      <c r="B20">
        <f>COUNTIF(Matrix!T4:T264,"Fix*")</f>
        <v/>
      </c>
    </row>
    <row r="21">
      <c r="A21" t="inlineStr">
        <is>
          <t>Days to event</t>
        </is>
      </c>
      <c r="B21">
        <f>Matrix!C1-TODAY()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EventsAuthority</dc:creator>
  <dcterms:created xmlns:dcterms="http://purl.org/dc/terms/" xmlns:xsi="http://www.w3.org/2001/XMLSchema-instance" xsi:type="dcterms:W3CDTF">2026-09-21T18:00:16Z</dcterms:created>
  <dcterms:modified xmlns:dcterms="http://purl.org/dc/terms/" xmlns:xsi="http://www.w3.org/2001/XMLSchema-instance" xsi:type="dcterms:W3CDTF">2026-09-21T18:07:45Z</dcterms:modified>
  <cp:lastModifiedBy>EventsAuthority</cp:lastModifiedBy>
</cp:coreProperties>
</file>